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782" documentId="13_ncr:1_{04468723-52A0-4380-A443-E9994526F04B}" xr6:coauthVersionLast="47" xr6:coauthVersionMax="47" xr10:uidLastSave="{3A9517E3-06C1-40FA-BB01-01CB5E414940}"/>
  <bookViews>
    <workbookView xWindow="-28920" yWindow="-120" windowWidth="29040" windowHeight="15840" activeTab="6" xr2:uid="{B7A8115D-BB1E-4F56-B53C-48E437BC7056}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2023-24" sheetId="7" r:id="rId6"/>
    <sheet name="Graph of Usage" sheetId="6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6" l="1"/>
  <c r="E59" i="6"/>
  <c r="F39" i="7"/>
  <c r="J32" i="7"/>
  <c r="D32" i="7"/>
  <c r="D17" i="7"/>
  <c r="E56" i="6"/>
  <c r="D35" i="5"/>
  <c r="D18" i="5"/>
  <c r="K32" i="7"/>
  <c r="E32" i="7"/>
  <c r="H17" i="7"/>
  <c r="E35" i="4"/>
  <c r="K35" i="4"/>
  <c r="K35" i="3"/>
  <c r="J36" i="4"/>
  <c r="H18" i="4"/>
  <c r="D18" i="4"/>
  <c r="H40" i="5"/>
  <c r="D36" i="4"/>
  <c r="K39" i="4" s="1"/>
  <c r="H41" i="4"/>
  <c r="G46" i="3"/>
  <c r="J36" i="3"/>
  <c r="J38" i="3" s="1"/>
  <c r="D36" i="3"/>
  <c r="D18" i="3"/>
  <c r="G45" i="1"/>
  <c r="G40" i="2"/>
  <c r="J38" i="2"/>
  <c r="J36" i="2"/>
  <c r="D36" i="2"/>
  <c r="D18" i="2"/>
  <c r="J38" i="1"/>
  <c r="J36" i="1"/>
  <c r="D36" i="1"/>
  <c r="D18" i="1"/>
  <c r="K35" i="5"/>
  <c r="E34" i="5"/>
  <c r="H18" i="5"/>
  <c r="E35" i="3"/>
  <c r="H18" i="3"/>
  <c r="K35" i="2"/>
  <c r="E35" i="2"/>
  <c r="H18" i="2"/>
  <c r="K35" i="1"/>
  <c r="E35" i="1"/>
  <c r="H18" i="1"/>
</calcChain>
</file>

<file path=xl/sharedStrings.xml><?xml version="1.0" encoding="utf-8"?>
<sst xmlns="http://schemas.openxmlformats.org/spreadsheetml/2006/main" count="423" uniqueCount="42">
  <si>
    <t>Robbins Elementary School Utility Data</t>
  </si>
  <si>
    <t>Electric Usage</t>
  </si>
  <si>
    <t xml:space="preserve">1     </t>
  </si>
  <si>
    <t xml:space="preserve">3     </t>
  </si>
  <si>
    <t xml:space="preserve">4     </t>
  </si>
  <si>
    <t xml:space="preserve">5     </t>
  </si>
  <si>
    <t>Read Date</t>
  </si>
  <si>
    <t>Meter ID</t>
  </si>
  <si>
    <t>Rate</t>
  </si>
  <si>
    <t>Total kWh</t>
  </si>
  <si>
    <t>On Peak kWh</t>
  </si>
  <si>
    <t>On Peak Demand</t>
  </si>
  <si>
    <t>Off Peak kWh</t>
  </si>
  <si>
    <t>Invc Amt</t>
  </si>
  <si>
    <t>000018532173</t>
  </si>
  <si>
    <t>B16</t>
  </si>
  <si>
    <t>Natural Gas Usage</t>
  </si>
  <si>
    <t>Interruptible Natural Gas Usage</t>
  </si>
  <si>
    <t>Therms</t>
  </si>
  <si>
    <t>000006409662</t>
  </si>
  <si>
    <t>202</t>
  </si>
  <si>
    <t>000010006054</t>
  </si>
  <si>
    <t>207</t>
  </si>
  <si>
    <t>Interruptible XXXXX Usage</t>
  </si>
  <si>
    <t>Propane</t>
  </si>
  <si>
    <t>Date</t>
  </si>
  <si>
    <t>QTY 
Delivered</t>
  </si>
  <si>
    <t>Inv Amt</t>
  </si>
  <si>
    <t>100006054</t>
  </si>
  <si>
    <t>Total Therms</t>
  </si>
  <si>
    <t>2018-19</t>
  </si>
  <si>
    <t>2019-20</t>
  </si>
  <si>
    <t>2020-21</t>
  </si>
  <si>
    <t>2021-22</t>
  </si>
  <si>
    <t>61839</t>
  </si>
  <si>
    <t>34893</t>
  </si>
  <si>
    <t>238</t>
  </si>
  <si>
    <t>26946</t>
  </si>
  <si>
    <t>10006054</t>
  </si>
  <si>
    <t>2022-23</t>
  </si>
  <si>
    <t>NO READING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</si>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</sst>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yy"/>
    <numFmt numFmtId="165" formatCode="\$#,##0.00;[Red]&quot;$-&quot;#,##0.00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FF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253">
    <xf numFmtId="0" fontId="0" fillId="0" borderId="0" xfId="0"/>
    <xf numFmtId="0" fontId="3" fillId="4" borderId="0" xfId="0" applyFont="1" applyFill="1" applyAlignment="1">
      <alignment horizontal="left"/>
    </xf>
    <xf numFmtId="0" fontId="4" fillId="0" borderId="0" xfId="0" applyFont="1"/>
    <xf numFmtId="49" fontId="2" fillId="2" borderId="3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left"/>
    </xf>
    <xf numFmtId="164" fontId="7" fillId="0" borderId="9" xfId="0" applyNumberFormat="1" applyFont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8" fontId="3" fillId="2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9" fillId="0" borderId="0" xfId="0" applyFont="1"/>
    <xf numFmtId="165" fontId="10" fillId="0" borderId="2" xfId="0" applyNumberFormat="1" applyFont="1" applyBorder="1"/>
    <xf numFmtId="14" fontId="3" fillId="3" borderId="4" xfId="0" applyNumberFormat="1" applyFont="1" applyFill="1" applyBorder="1" applyAlignment="1">
      <alignment wrapText="1"/>
    </xf>
    <xf numFmtId="8" fontId="3" fillId="3" borderId="5" xfId="0" applyNumberFormat="1" applyFont="1" applyFill="1" applyBorder="1" applyAlignment="1">
      <alignment wrapText="1"/>
    </xf>
    <xf numFmtId="14" fontId="3" fillId="4" borderId="4" xfId="0" applyNumberFormat="1" applyFont="1" applyFill="1" applyBorder="1" applyAlignment="1">
      <alignment wrapText="1"/>
    </xf>
    <xf numFmtId="8" fontId="3" fillId="4" borderId="5" xfId="0" applyNumberFormat="1" applyFont="1" applyFill="1" applyBorder="1" applyAlignment="1">
      <alignment wrapText="1"/>
    </xf>
    <xf numFmtId="164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right"/>
    </xf>
    <xf numFmtId="165" fontId="3" fillId="4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wrapText="1"/>
    </xf>
    <xf numFmtId="3" fontId="3" fillId="4" borderId="5" xfId="0" applyNumberFormat="1" applyFont="1" applyFill="1" applyBorder="1" applyAlignment="1">
      <alignment wrapText="1"/>
    </xf>
    <xf numFmtId="165" fontId="12" fillId="3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5" fontId="3" fillId="3" borderId="4" xfId="0" applyNumberFormat="1" applyFont="1" applyFill="1" applyBorder="1" applyAlignment="1">
      <alignment horizontal="right"/>
    </xf>
    <xf numFmtId="165" fontId="13" fillId="0" borderId="18" xfId="0" applyNumberFormat="1" applyFont="1" applyBorder="1"/>
    <xf numFmtId="0" fontId="3" fillId="3" borderId="20" xfId="0" applyFont="1" applyFill="1" applyBorder="1" applyAlignment="1">
      <alignment wrapText="1"/>
    </xf>
    <xf numFmtId="8" fontId="3" fillId="2" borderId="21" xfId="0" applyNumberFormat="1" applyFont="1" applyFill="1" applyBorder="1" applyAlignment="1">
      <alignment wrapText="1"/>
    </xf>
    <xf numFmtId="8" fontId="3" fillId="2" borderId="23" xfId="0" applyNumberFormat="1" applyFont="1" applyFill="1" applyBorder="1" applyAlignment="1">
      <alignment wrapText="1"/>
    </xf>
    <xf numFmtId="0" fontId="3" fillId="4" borderId="25" xfId="0" applyFont="1" applyFill="1" applyBorder="1" applyAlignment="1">
      <alignment wrapText="1"/>
    </xf>
    <xf numFmtId="8" fontId="3" fillId="2" borderId="26" xfId="0" applyNumberFormat="1" applyFont="1" applyFill="1" applyBorder="1" applyAlignment="1">
      <alignment wrapText="1"/>
    </xf>
    <xf numFmtId="14" fontId="3" fillId="3" borderId="19" xfId="0" applyNumberFormat="1" applyFont="1" applyFill="1" applyBorder="1" applyAlignment="1">
      <alignment wrapText="1"/>
    </xf>
    <xf numFmtId="14" fontId="3" fillId="4" borderId="22" xfId="0" applyNumberFormat="1" applyFont="1" applyFill="1" applyBorder="1" applyAlignment="1">
      <alignment wrapText="1"/>
    </xf>
    <xf numFmtId="14" fontId="3" fillId="3" borderId="22" xfId="0" applyNumberFormat="1" applyFont="1" applyFill="1" applyBorder="1" applyAlignment="1">
      <alignment wrapText="1"/>
    </xf>
    <xf numFmtId="14" fontId="3" fillId="4" borderId="24" xfId="0" applyNumberFormat="1" applyFont="1" applyFill="1" applyBorder="1" applyAlignment="1">
      <alignment wrapText="1"/>
    </xf>
    <xf numFmtId="164" fontId="3" fillId="3" borderId="19" xfId="0" applyNumberFormat="1" applyFont="1" applyFill="1" applyBorder="1" applyAlignment="1">
      <alignment horizontal="left"/>
    </xf>
    <xf numFmtId="49" fontId="3" fillId="3" borderId="28" xfId="0" applyNumberFormat="1" applyFont="1" applyFill="1" applyBorder="1" applyAlignment="1">
      <alignment horizontal="left"/>
    </xf>
    <xf numFmtId="49" fontId="3" fillId="3" borderId="28" xfId="0" applyNumberFormat="1" applyFont="1" applyFill="1" applyBorder="1" applyAlignment="1">
      <alignment horizontal="center"/>
    </xf>
    <xf numFmtId="3" fontId="3" fillId="3" borderId="28" xfId="0" applyNumberFormat="1" applyFont="1" applyFill="1" applyBorder="1" applyAlignment="1">
      <alignment horizontal="right"/>
    </xf>
    <xf numFmtId="165" fontId="11" fillId="5" borderId="29" xfId="0" applyNumberFormat="1" applyFont="1" applyFill="1" applyBorder="1" applyAlignment="1">
      <alignment horizontal="right"/>
    </xf>
    <xf numFmtId="164" fontId="3" fillId="3" borderId="30" xfId="0" applyNumberFormat="1" applyFont="1" applyFill="1" applyBorder="1" applyAlignment="1">
      <alignment horizontal="left"/>
    </xf>
    <xf numFmtId="164" fontId="3" fillId="4" borderId="32" xfId="0" applyNumberFormat="1" applyFont="1" applyFill="1" applyBorder="1" applyAlignment="1">
      <alignment horizontal="left"/>
    </xf>
    <xf numFmtId="49" fontId="3" fillId="4" borderId="33" xfId="0" applyNumberFormat="1" applyFont="1" applyFill="1" applyBorder="1" applyAlignment="1">
      <alignment horizontal="center"/>
    </xf>
    <xf numFmtId="3" fontId="3" fillId="4" borderId="33" xfId="0" applyNumberFormat="1" applyFont="1" applyFill="1" applyBorder="1" applyAlignment="1">
      <alignment horizontal="right"/>
    </xf>
    <xf numFmtId="164" fontId="3" fillId="4" borderId="35" xfId="0" applyNumberFormat="1" applyFont="1" applyFill="1" applyBorder="1" applyAlignment="1">
      <alignment horizontal="left"/>
    </xf>
    <xf numFmtId="164" fontId="3" fillId="3" borderId="38" xfId="0" applyNumberFormat="1" applyFont="1" applyFill="1" applyBorder="1" applyAlignment="1">
      <alignment horizontal="left"/>
    </xf>
    <xf numFmtId="164" fontId="3" fillId="4" borderId="38" xfId="0" applyNumberFormat="1" applyFont="1" applyFill="1" applyBorder="1" applyAlignment="1">
      <alignment horizontal="left"/>
    </xf>
    <xf numFmtId="164" fontId="3" fillId="4" borderId="40" xfId="0" applyNumberFormat="1" applyFont="1" applyFill="1" applyBorder="1" applyAlignment="1">
      <alignment horizontal="left"/>
    </xf>
    <xf numFmtId="1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8" fontId="3" fillId="0" borderId="0" xfId="0" applyNumberFormat="1" applyFont="1" applyAlignment="1">
      <alignment wrapText="1"/>
    </xf>
    <xf numFmtId="165" fontId="10" fillId="0" borderId="18" xfId="0" applyNumberFormat="1" applyFont="1" applyBorder="1"/>
    <xf numFmtId="14" fontId="3" fillId="2" borderId="19" xfId="0" applyNumberFormat="1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3" fontId="3" fillId="3" borderId="20" xfId="0" applyNumberFormat="1" applyFont="1" applyFill="1" applyBorder="1" applyAlignment="1">
      <alignment wrapText="1"/>
    </xf>
    <xf numFmtId="14" fontId="3" fillId="2" borderId="22" xfId="0" applyNumberFormat="1" applyFont="1" applyFill="1" applyBorder="1" applyAlignment="1">
      <alignment wrapText="1"/>
    </xf>
    <xf numFmtId="14" fontId="3" fillId="2" borderId="24" xfId="0" applyNumberFormat="1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164" fontId="3" fillId="4" borderId="30" xfId="0" applyNumberFormat="1" applyFont="1" applyFill="1" applyBorder="1" applyAlignment="1">
      <alignment horizontal="left"/>
    </xf>
    <xf numFmtId="165" fontId="3" fillId="4" borderId="31" xfId="0" applyNumberFormat="1" applyFont="1" applyFill="1" applyBorder="1" applyAlignment="1">
      <alignment horizontal="right"/>
    </xf>
    <xf numFmtId="165" fontId="3" fillId="3" borderId="31" xfId="0" applyNumberFormat="1" applyFont="1" applyFill="1" applyBorder="1" applyAlignment="1">
      <alignment horizontal="right"/>
    </xf>
    <xf numFmtId="49" fontId="3" fillId="3" borderId="33" xfId="0" applyNumberFormat="1" applyFont="1" applyFill="1" applyBorder="1" applyAlignment="1">
      <alignment horizontal="left"/>
    </xf>
    <xf numFmtId="165" fontId="3" fillId="4" borderId="34" xfId="0" applyNumberFormat="1" applyFont="1" applyFill="1" applyBorder="1" applyAlignment="1">
      <alignment horizontal="right"/>
    </xf>
    <xf numFmtId="8" fontId="3" fillId="3" borderId="21" xfId="0" applyNumberFormat="1" applyFont="1" applyFill="1" applyBorder="1" applyAlignment="1">
      <alignment wrapText="1"/>
    </xf>
    <xf numFmtId="8" fontId="3" fillId="4" borderId="23" xfId="0" applyNumberFormat="1" applyFont="1" applyFill="1" applyBorder="1" applyAlignment="1">
      <alignment wrapText="1"/>
    </xf>
    <xf numFmtId="8" fontId="3" fillId="3" borderId="23" xfId="0" applyNumberFormat="1" applyFont="1" applyFill="1" applyBorder="1" applyAlignment="1">
      <alignment wrapText="1"/>
    </xf>
    <xf numFmtId="0" fontId="3" fillId="3" borderId="25" xfId="0" applyFont="1" applyFill="1" applyBorder="1" applyAlignment="1">
      <alignment wrapText="1"/>
    </xf>
    <xf numFmtId="8" fontId="3" fillId="4" borderId="26" xfId="0" applyNumberFormat="1" applyFont="1" applyFill="1" applyBorder="1" applyAlignment="1">
      <alignment wrapText="1"/>
    </xf>
    <xf numFmtId="165" fontId="3" fillId="4" borderId="37" xfId="0" applyNumberFormat="1" applyFont="1" applyFill="1" applyBorder="1" applyAlignment="1">
      <alignment horizontal="right"/>
    </xf>
    <xf numFmtId="164" fontId="3" fillId="3" borderId="22" xfId="0" applyNumberFormat="1" applyFont="1" applyFill="1" applyBorder="1" applyAlignment="1">
      <alignment horizontal="left"/>
    </xf>
    <xf numFmtId="165" fontId="3" fillId="3" borderId="27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right"/>
    </xf>
    <xf numFmtId="3" fontId="9" fillId="0" borderId="10" xfId="0" applyNumberFormat="1" applyFont="1" applyBorder="1"/>
    <xf numFmtId="0" fontId="10" fillId="0" borderId="8" xfId="0" applyFont="1" applyBorder="1"/>
    <xf numFmtId="3" fontId="9" fillId="0" borderId="7" xfId="0" applyNumberFormat="1" applyFont="1" applyBorder="1"/>
    <xf numFmtId="0" fontId="10" fillId="0" borderId="2" xfId="0" applyFont="1" applyBorder="1"/>
    <xf numFmtId="0" fontId="4" fillId="7" borderId="8" xfId="0" applyFont="1" applyFill="1" applyBorder="1"/>
    <xf numFmtId="3" fontId="14" fillId="7" borderId="10" xfId="0" applyNumberFormat="1" applyFont="1" applyFill="1" applyBorder="1"/>
    <xf numFmtId="0" fontId="3" fillId="2" borderId="43" xfId="0" applyFont="1" applyFill="1" applyBorder="1" applyAlignment="1">
      <alignment wrapText="1"/>
    </xf>
    <xf numFmtId="3" fontId="3" fillId="4" borderId="43" xfId="0" applyNumberFormat="1" applyFont="1" applyFill="1" applyBorder="1" applyAlignment="1">
      <alignment wrapText="1"/>
    </xf>
    <xf numFmtId="0" fontId="9" fillId="0" borderId="10" xfId="0" applyFont="1" applyBorder="1"/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4" fontId="3" fillId="4" borderId="8" xfId="0" applyNumberFormat="1" applyFont="1" applyFill="1" applyBorder="1" applyAlignment="1">
      <alignment horizontal="left"/>
    </xf>
    <xf numFmtId="165" fontId="3" fillId="4" borderId="10" xfId="0" applyNumberFormat="1" applyFont="1" applyFill="1" applyBorder="1" applyAlignment="1">
      <alignment horizontal="right"/>
    </xf>
    <xf numFmtId="164" fontId="7" fillId="0" borderId="44" xfId="0" applyNumberFormat="1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 wrapText="1"/>
    </xf>
    <xf numFmtId="165" fontId="3" fillId="3" borderId="39" xfId="0" applyNumberFormat="1" applyFont="1" applyFill="1" applyBorder="1" applyAlignment="1">
      <alignment horizontal="right"/>
    </xf>
    <xf numFmtId="165" fontId="3" fillId="4" borderId="39" xfId="0" applyNumberFormat="1" applyFont="1" applyFill="1" applyBorder="1" applyAlignment="1">
      <alignment horizontal="right"/>
    </xf>
    <xf numFmtId="164" fontId="3" fillId="3" borderId="40" xfId="0" applyNumberFormat="1" applyFont="1" applyFill="1" applyBorder="1" applyAlignment="1">
      <alignment horizontal="left"/>
    </xf>
    <xf numFmtId="165" fontId="3" fillId="3" borderId="42" xfId="0" applyNumberFormat="1" applyFont="1" applyFill="1" applyBorder="1" applyAlignment="1">
      <alignment horizontal="right"/>
    </xf>
    <xf numFmtId="0" fontId="3" fillId="4" borderId="43" xfId="0" applyFont="1" applyFill="1" applyBorder="1" applyAlignment="1">
      <alignment wrapText="1"/>
    </xf>
    <xf numFmtId="2" fontId="3" fillId="4" borderId="9" xfId="0" applyNumberFormat="1" applyFont="1" applyFill="1" applyBorder="1" applyAlignment="1">
      <alignment horizontal="right"/>
    </xf>
    <xf numFmtId="166" fontId="9" fillId="0" borderId="10" xfId="0" applyNumberFormat="1" applyFont="1" applyBorder="1"/>
    <xf numFmtId="3" fontId="14" fillId="7" borderId="7" xfId="0" applyNumberFormat="1" applyFont="1" applyFill="1" applyBorder="1"/>
    <xf numFmtId="0" fontId="4" fillId="7" borderId="2" xfId="0" applyFont="1" applyFill="1" applyBorder="1"/>
    <xf numFmtId="0" fontId="0" fillId="0" borderId="38" xfId="0" applyBorder="1"/>
    <xf numFmtId="3" fontId="0" fillId="0" borderId="39" xfId="0" applyNumberFormat="1" applyBorder="1"/>
    <xf numFmtId="0" fontId="0" fillId="0" borderId="40" xfId="0" applyBorder="1"/>
    <xf numFmtId="3" fontId="0" fillId="0" borderId="42" xfId="0" applyNumberFormat="1" applyBorder="1"/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6" fillId="2" borderId="46" xfId="0" applyNumberFormat="1" applyFont="1" applyFill="1" applyBorder="1" applyAlignment="1">
      <alignment horizontal="center" vertical="center" wrapText="1"/>
    </xf>
    <xf numFmtId="49" fontId="6" fillId="4" borderId="45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wrapText="1"/>
    </xf>
    <xf numFmtId="0" fontId="3" fillId="4" borderId="17" xfId="0" applyFont="1" applyFill="1" applyBorder="1" applyAlignment="1">
      <alignment wrapText="1"/>
    </xf>
    <xf numFmtId="14" fontId="3" fillId="3" borderId="35" xfId="0" applyNumberFormat="1" applyFont="1" applyFill="1" applyBorder="1" applyAlignment="1">
      <alignment wrapText="1"/>
    </xf>
    <xf numFmtId="0" fontId="3" fillId="3" borderId="36" xfId="0" applyFont="1" applyFill="1" applyBorder="1" applyAlignment="1">
      <alignment wrapText="1"/>
    </xf>
    <xf numFmtId="14" fontId="3" fillId="4" borderId="38" xfId="0" applyNumberFormat="1" applyFont="1" applyFill="1" applyBorder="1" applyAlignment="1">
      <alignment wrapText="1"/>
    </xf>
    <xf numFmtId="0" fontId="3" fillId="4" borderId="41" xfId="0" applyFont="1" applyFill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166" fontId="3" fillId="5" borderId="37" xfId="0" applyNumberFormat="1" applyFont="1" applyFill="1" applyBorder="1" applyAlignment="1">
      <alignment wrapText="1"/>
    </xf>
    <xf numFmtId="166" fontId="3" fillId="5" borderId="39" xfId="0" applyNumberFormat="1" applyFont="1" applyFill="1" applyBorder="1" applyAlignment="1">
      <alignment wrapText="1"/>
    </xf>
    <xf numFmtId="166" fontId="3" fillId="5" borderId="42" xfId="0" applyNumberFormat="1" applyFont="1" applyFill="1" applyBorder="1" applyAlignment="1">
      <alignment wrapText="1"/>
    </xf>
    <xf numFmtId="14" fontId="3" fillId="3" borderId="38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 wrapText="1"/>
    </xf>
    <xf numFmtId="166" fontId="3" fillId="5" borderId="27" xfId="0" applyNumberFormat="1" applyFont="1" applyFill="1" applyBorder="1" applyAlignment="1">
      <alignment horizontal="right" wrapText="1"/>
    </xf>
    <xf numFmtId="166" fontId="3" fillId="5" borderId="31" xfId="0" applyNumberFormat="1" applyFont="1" applyFill="1" applyBorder="1" applyAlignment="1">
      <alignment horizontal="right"/>
    </xf>
    <xf numFmtId="166" fontId="3" fillId="2" borderId="37" xfId="0" applyNumberFormat="1" applyFont="1" applyFill="1" applyBorder="1" applyAlignment="1">
      <alignment wrapText="1"/>
    </xf>
    <xf numFmtId="166" fontId="3" fillId="2" borderId="39" xfId="0" applyNumberFormat="1" applyFont="1" applyFill="1" applyBorder="1" applyAlignment="1">
      <alignment wrapText="1"/>
    </xf>
    <xf numFmtId="166" fontId="3" fillId="2" borderId="42" xfId="0" applyNumberFormat="1" applyFont="1" applyFill="1" applyBorder="1" applyAlignment="1">
      <alignment wrapText="1"/>
    </xf>
    <xf numFmtId="49" fontId="3" fillId="3" borderId="20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left"/>
    </xf>
    <xf numFmtId="164" fontId="3" fillId="3" borderId="47" xfId="0" applyNumberFormat="1" applyFont="1" applyFill="1" applyBorder="1" applyAlignment="1">
      <alignment horizontal="right"/>
    </xf>
    <xf numFmtId="14" fontId="3" fillId="4" borderId="22" xfId="0" applyNumberFormat="1" applyFont="1" applyFill="1" applyBorder="1" applyAlignment="1">
      <alignment horizontal="right" wrapText="1"/>
    </xf>
    <xf numFmtId="14" fontId="3" fillId="3" borderId="30" xfId="0" applyNumberFormat="1" applyFont="1" applyFill="1" applyBorder="1" applyAlignment="1">
      <alignment horizontal="right"/>
    </xf>
    <xf numFmtId="0" fontId="10" fillId="0" borderId="48" xfId="0" applyFont="1" applyBorder="1"/>
    <xf numFmtId="0" fontId="9" fillId="0" borderId="49" xfId="0" applyFont="1" applyBorder="1"/>
    <xf numFmtId="0" fontId="3" fillId="2" borderId="17" xfId="0" applyFont="1" applyFill="1" applyBorder="1" applyAlignment="1">
      <alignment wrapText="1"/>
    </xf>
    <xf numFmtId="0" fontId="3" fillId="2" borderId="41" xfId="0" applyFont="1" applyFill="1" applyBorder="1" applyAlignment="1">
      <alignment wrapText="1"/>
    </xf>
    <xf numFmtId="0" fontId="1" fillId="0" borderId="44" xfId="0" applyFont="1" applyBorder="1"/>
    <xf numFmtId="0" fontId="1" fillId="0" borderId="46" xfId="0" applyFont="1" applyBorder="1"/>
    <xf numFmtId="0" fontId="1" fillId="0" borderId="45" xfId="0" applyFont="1" applyBorder="1"/>
    <xf numFmtId="49" fontId="3" fillId="3" borderId="17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center"/>
    </xf>
    <xf numFmtId="3" fontId="3" fillId="3" borderId="17" xfId="0" applyNumberFormat="1" applyFont="1" applyFill="1" applyBorder="1" applyAlignment="1">
      <alignment horizontal="right"/>
    </xf>
    <xf numFmtId="49" fontId="3" fillId="4" borderId="17" xfId="0" applyNumberFormat="1" applyFont="1" applyFill="1" applyBorder="1" applyAlignment="1">
      <alignment horizontal="center"/>
    </xf>
    <xf numFmtId="3" fontId="3" fillId="4" borderId="17" xfId="0" applyNumberFormat="1" applyFont="1" applyFill="1" applyBorder="1" applyAlignment="1">
      <alignment horizontal="right"/>
    </xf>
    <xf numFmtId="165" fontId="11" fillId="3" borderId="39" xfId="0" applyNumberFormat="1" applyFont="1" applyFill="1" applyBorder="1" applyAlignment="1">
      <alignment horizontal="right"/>
    </xf>
    <xf numFmtId="49" fontId="3" fillId="3" borderId="41" xfId="0" applyNumberFormat="1" applyFont="1" applyFill="1" applyBorder="1" applyAlignment="1">
      <alignment horizontal="left"/>
    </xf>
    <xf numFmtId="49" fontId="3" fillId="4" borderId="41" xfId="0" applyNumberFormat="1" applyFont="1" applyFill="1" applyBorder="1" applyAlignment="1">
      <alignment horizontal="center"/>
    </xf>
    <xf numFmtId="14" fontId="11" fillId="0" borderId="35" xfId="0" applyNumberFormat="1" applyFont="1" applyBorder="1" applyAlignment="1">
      <alignment horizontal="left"/>
    </xf>
    <xf numFmtId="0" fontId="11" fillId="0" borderId="36" xfId="0" applyFont="1" applyBorder="1"/>
    <xf numFmtId="166" fontId="11" fillId="0" borderId="37" xfId="1" applyNumberFormat="1" applyFont="1" applyBorder="1"/>
    <xf numFmtId="0" fontId="11" fillId="0" borderId="36" xfId="0" applyFont="1" applyBorder="1" applyAlignment="1">
      <alignment horizontal="center"/>
    </xf>
    <xf numFmtId="14" fontId="3" fillId="3" borderId="40" xfId="0" applyNumberFormat="1" applyFont="1" applyFill="1" applyBorder="1" applyAlignment="1">
      <alignment wrapText="1"/>
    </xf>
    <xf numFmtId="0" fontId="3" fillId="3" borderId="41" xfId="0" applyFont="1" applyFill="1" applyBorder="1" applyAlignment="1">
      <alignment wrapText="1"/>
    </xf>
    <xf numFmtId="14" fontId="16" fillId="0" borderId="50" xfId="0" applyNumberFormat="1" applyFont="1" applyBorder="1"/>
    <xf numFmtId="49" fontId="3" fillId="3" borderId="36" xfId="0" applyNumberFormat="1" applyFont="1" applyFill="1" applyBorder="1" applyAlignment="1">
      <alignment horizontal="left"/>
    </xf>
    <xf numFmtId="0" fontId="11" fillId="0" borderId="0" xfId="0" applyFont="1"/>
    <xf numFmtId="0" fontId="3" fillId="3" borderId="51" xfId="0" applyFont="1" applyFill="1" applyBorder="1" applyAlignment="1">
      <alignment horizontal="left"/>
    </xf>
    <xf numFmtId="0" fontId="3" fillId="4" borderId="51" xfId="0" applyFont="1" applyFill="1" applyBorder="1" applyAlignment="1">
      <alignment horizontal="right" wrapText="1"/>
    </xf>
    <xf numFmtId="166" fontId="3" fillId="5" borderId="52" xfId="0" applyNumberFormat="1" applyFont="1" applyFill="1" applyBorder="1" applyAlignment="1">
      <alignment horizontal="right" wrapText="1"/>
    </xf>
    <xf numFmtId="0" fontId="3" fillId="4" borderId="9" xfId="0" applyFont="1" applyFill="1" applyBorder="1" applyAlignment="1">
      <alignment horizontal="right"/>
    </xf>
    <xf numFmtId="166" fontId="11" fillId="6" borderId="10" xfId="0" applyNumberFormat="1" applyFont="1" applyFill="1" applyBorder="1"/>
    <xf numFmtId="0" fontId="13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49" fontId="17" fillId="2" borderId="46" xfId="0" applyNumberFormat="1" applyFont="1" applyFill="1" applyBorder="1" applyAlignment="1">
      <alignment horizontal="center" vertical="center" wrapText="1"/>
    </xf>
    <xf numFmtId="49" fontId="17" fillId="4" borderId="45" xfId="0" applyNumberFormat="1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165" fontId="11" fillId="3" borderId="29" xfId="0" applyNumberFormat="1" applyFont="1" applyFill="1" applyBorder="1" applyAlignment="1">
      <alignment horizontal="right"/>
    </xf>
    <xf numFmtId="0" fontId="3" fillId="3" borderId="17" xfId="0" applyFont="1" applyFill="1" applyBorder="1" applyAlignment="1">
      <alignment horizontal="right" wrapText="1"/>
    </xf>
    <xf numFmtId="0" fontId="3" fillId="4" borderId="17" xfId="0" applyFont="1" applyFill="1" applyBorder="1" applyAlignment="1">
      <alignment horizontal="right" wrapText="1"/>
    </xf>
    <xf numFmtId="166" fontId="3" fillId="5" borderId="37" xfId="0" applyNumberFormat="1" applyFont="1" applyFill="1" applyBorder="1" applyAlignment="1">
      <alignment horizontal="right"/>
    </xf>
    <xf numFmtId="8" fontId="3" fillId="5" borderId="39" xfId="0" applyNumberFormat="1" applyFont="1" applyFill="1" applyBorder="1" applyAlignment="1">
      <alignment horizontal="right" wrapText="1"/>
    </xf>
    <xf numFmtId="8" fontId="3" fillId="5" borderId="42" xfId="0" applyNumberFormat="1" applyFont="1" applyFill="1" applyBorder="1" applyAlignment="1">
      <alignment horizontal="right" wrapText="1"/>
    </xf>
    <xf numFmtId="14" fontId="11" fillId="6" borderId="35" xfId="0" applyNumberFormat="1" applyFont="1" applyFill="1" applyBorder="1" applyAlignment="1">
      <alignment horizontal="left" vertical="center"/>
    </xf>
    <xf numFmtId="14" fontId="3" fillId="5" borderId="38" xfId="0" applyNumberFormat="1" applyFont="1" applyFill="1" applyBorder="1" applyAlignment="1">
      <alignment horizontal="left" wrapText="1"/>
    </xf>
    <xf numFmtId="14" fontId="3" fillId="5" borderId="40" xfId="0" applyNumberFormat="1" applyFont="1" applyFill="1" applyBorder="1" applyAlignment="1">
      <alignment horizontal="left" wrapText="1"/>
    </xf>
    <xf numFmtId="0" fontId="11" fillId="6" borderId="3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wrapText="1"/>
    </xf>
    <xf numFmtId="49" fontId="3" fillId="8" borderId="36" xfId="0" applyNumberFormat="1" applyFont="1" applyFill="1" applyBorder="1" applyAlignment="1">
      <alignment horizontal="right" wrapText="1"/>
    </xf>
    <xf numFmtId="0" fontId="3" fillId="8" borderId="17" xfId="0" applyFont="1" applyFill="1" applyBorder="1" applyAlignment="1">
      <alignment horizontal="right" wrapText="1"/>
    </xf>
    <xf numFmtId="0" fontId="3" fillId="5" borderId="41" xfId="0" applyFont="1" applyFill="1" applyBorder="1" applyAlignment="1">
      <alignment horizontal="right" wrapText="1"/>
    </xf>
    <xf numFmtId="0" fontId="11" fillId="0" borderId="41" xfId="0" applyFont="1" applyBorder="1"/>
    <xf numFmtId="166" fontId="11" fillId="0" borderId="42" xfId="1" applyNumberFormat="1" applyFont="1" applyBorder="1"/>
    <xf numFmtId="14" fontId="11" fillId="0" borderId="35" xfId="0" applyNumberFormat="1" applyFont="1" applyBorder="1" applyAlignment="1">
      <alignment horizontal="left" vertical="center"/>
    </xf>
    <xf numFmtId="0" fontId="3" fillId="0" borderId="36" xfId="0" applyFont="1" applyBorder="1" applyAlignment="1">
      <alignment wrapText="1"/>
    </xf>
    <xf numFmtId="0" fontId="11" fillId="0" borderId="36" xfId="0" applyFont="1" applyBorder="1" applyAlignment="1">
      <alignment horizontal="right" vertical="center"/>
    </xf>
    <xf numFmtId="166" fontId="11" fillId="0" borderId="37" xfId="1" applyNumberFormat="1" applyFont="1" applyFill="1" applyBorder="1" applyAlignment="1">
      <alignment horizontal="right" vertical="center"/>
    </xf>
    <xf numFmtId="14" fontId="3" fillId="0" borderId="38" xfId="0" applyNumberFormat="1" applyFont="1" applyBorder="1" applyAlignment="1">
      <alignment horizontal="left" wrapText="1"/>
    </xf>
    <xf numFmtId="0" fontId="3" fillId="0" borderId="17" xfId="0" applyFont="1" applyBorder="1" applyAlignment="1">
      <alignment wrapText="1"/>
    </xf>
    <xf numFmtId="8" fontId="3" fillId="0" borderId="39" xfId="0" applyNumberFormat="1" applyFont="1" applyBorder="1" applyAlignment="1">
      <alignment wrapText="1"/>
    </xf>
    <xf numFmtId="14" fontId="3" fillId="0" borderId="40" xfId="0" applyNumberFormat="1" applyFont="1" applyBorder="1" applyAlignment="1">
      <alignment horizontal="left" wrapText="1"/>
    </xf>
    <xf numFmtId="0" fontId="3" fillId="0" borderId="41" xfId="0" applyFont="1" applyBorder="1" applyAlignment="1">
      <alignment wrapText="1"/>
    </xf>
    <xf numFmtId="0" fontId="11" fillId="0" borderId="41" xfId="0" applyFont="1" applyBorder="1" applyAlignment="1">
      <alignment horizontal="right" vertical="center"/>
    </xf>
    <xf numFmtId="166" fontId="11" fillId="0" borderId="42" xfId="1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53" xfId="0" applyBorder="1"/>
    <xf numFmtId="3" fontId="0" fillId="0" borderId="54" xfId="0" applyNumberFormat="1" applyBorder="1"/>
    <xf numFmtId="3" fontId="0" fillId="0" borderId="0" xfId="0" applyNumberFormat="1"/>
    <xf numFmtId="0" fontId="4" fillId="0" borderId="12" xfId="0" applyFont="1" applyBorder="1" applyAlignment="1">
      <alignment horizontal="center"/>
    </xf>
    <xf numFmtId="164" fontId="3" fillId="3" borderId="55" xfId="0" applyNumberFormat="1" applyFont="1" applyFill="1" applyBorder="1" applyAlignment="1">
      <alignment horizontal="righ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right"/>
    </xf>
    <xf numFmtId="165" fontId="11" fillId="5" borderId="27" xfId="0" applyNumberFormat="1" applyFont="1" applyFill="1" applyBorder="1" applyAlignment="1">
      <alignment horizontal="right"/>
    </xf>
    <xf numFmtId="14" fontId="3" fillId="3" borderId="22" xfId="0" applyNumberFormat="1" applyFont="1" applyFill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5" fillId="0" borderId="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3" fontId="9" fillId="0" borderId="0" xfId="0" applyNumberFormat="1" applyFont="1"/>
    <xf numFmtId="0" fontId="0" fillId="0" borderId="53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Robbins Electric Usage in Total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of Usage'!$A$54:$A$59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Usage'!$B$54:$B$59</c:f>
              <c:numCache>
                <c:formatCode>#,##0</c:formatCode>
                <c:ptCount val="6"/>
                <c:pt idx="0">
                  <c:v>461875</c:v>
                </c:pt>
                <c:pt idx="1">
                  <c:v>443763</c:v>
                </c:pt>
                <c:pt idx="2">
                  <c:v>547267</c:v>
                </c:pt>
                <c:pt idx="3">
                  <c:v>563428</c:v>
                </c:pt>
                <c:pt idx="4">
                  <c:v>678203</c:v>
                </c:pt>
                <c:pt idx="5" formatCode="General">
                  <c:v>240866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5-4F77-8610-FC4AA0D68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6770527"/>
        <c:axId val="1766762207"/>
      </c:barChart>
      <c:catAx>
        <c:axId val="17667705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762207"/>
        <c:crosses val="autoZero"/>
        <c:auto val="1"/>
        <c:lblAlgn val="ctr"/>
        <c:lblOffset val="100"/>
        <c:noMultiLvlLbl val="0"/>
      </c:catAx>
      <c:valAx>
        <c:axId val="1766762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770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Robbins Natural</a:t>
            </a:r>
            <a:r>
              <a:rPr lang="en-US" b="1" baseline="0"/>
              <a:t> Gas Usage in Total Therms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of Usage'!$D$54:$D$59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Usage'!$E$54:$E$59</c:f>
              <c:numCache>
                <c:formatCode>#,##0</c:formatCode>
                <c:ptCount val="6"/>
                <c:pt idx="0">
                  <c:v>28979</c:v>
                </c:pt>
                <c:pt idx="1">
                  <c:v>28143</c:v>
                </c:pt>
                <c:pt idx="2">
                  <c:v>26291</c:v>
                </c:pt>
                <c:pt idx="3">
                  <c:v>34047</c:v>
                </c:pt>
                <c:pt idx="4">
                  <c:v>31310</c:v>
                </c:pt>
                <c:pt idx="5">
                  <c:v>1067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6-45D5-B41E-D3F183710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1001119"/>
        <c:axId val="1850999039"/>
      </c:barChart>
      <c:catAx>
        <c:axId val="18510011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999039"/>
        <c:crosses val="autoZero"/>
        <c:auto val="1"/>
        <c:lblAlgn val="ctr"/>
        <c:lblOffset val="100"/>
        <c:noMultiLvlLbl val="0"/>
      </c:catAx>
      <c:valAx>
        <c:axId val="1850999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001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128586</xdr:rowOff>
    </xdr:from>
    <xdr:to>
      <xdr:col>11</xdr:col>
      <xdr:colOff>0</xdr:colOff>
      <xdr:row>28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CCE86B-F723-95C9-A154-33555CD007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161923</xdr:colOff>
      <xdr:row>0</xdr:row>
      <xdr:rowOff>128585</xdr:rowOff>
    </xdr:from>
    <xdr:to>
      <xdr:col>21</xdr:col>
      <xdr:colOff>447674</xdr:colOff>
      <xdr:row>28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656160-5CCA-CE48-F9A6-D9A8F0C5B0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1C3C2-225F-411D-B1D1-AAAED3C9407D}">
  <sheetPr>
    <pageSetUpPr fitToPage="1"/>
  </sheetPr>
  <dimension ref="A1:K50"/>
  <sheetViews>
    <sheetView topLeftCell="A10" workbookViewId="0">
      <selection activeCell="C46" sqref="C46"/>
    </sheetView>
  </sheetViews>
  <sheetFormatPr defaultRowHeight="15" x14ac:dyDescent="0.25"/>
  <cols>
    <col min="1" max="1" width="16.7109375" customWidth="1"/>
    <col min="2" max="2" width="18.140625" customWidth="1"/>
    <col min="3" max="3" width="13.85546875" bestFit="1" customWidth="1"/>
    <col min="4" max="4" width="9.42578125" bestFit="1" customWidth="1"/>
    <col min="5" max="5" width="10.140625" bestFit="1" customWidth="1"/>
    <col min="6" max="6" width="14.140625" customWidth="1"/>
    <col min="7" max="7" width="14.42578125" customWidth="1"/>
    <col min="8" max="8" width="17.7109375" customWidth="1"/>
    <col min="9" max="9" width="15.7109375" bestFit="1" customWidth="1"/>
    <col min="10" max="10" width="10.42578125" customWidth="1"/>
    <col min="11" max="11" width="13.140625" customWidth="1"/>
  </cols>
  <sheetData>
    <row r="1" spans="1:8" ht="27" thickBot="1" x14ac:dyDescent="0.45">
      <c r="A1" s="239" t="s">
        <v>0</v>
      </c>
      <c r="B1" s="240"/>
      <c r="C1" s="240"/>
      <c r="D1" s="240"/>
      <c r="E1" s="240"/>
      <c r="F1" s="240"/>
      <c r="G1" s="240"/>
      <c r="H1" s="241"/>
    </row>
    <row r="2" spans="1:8" ht="15.75" thickBot="1" x14ac:dyDescent="0.3"/>
    <row r="3" spans="1:8" ht="19.5" thickBot="1" x14ac:dyDescent="0.35">
      <c r="A3" s="242" t="s">
        <v>1</v>
      </c>
      <c r="B3" s="243"/>
      <c r="C3" s="244"/>
    </row>
    <row r="4" spans="1:8" ht="16.5" thickBot="1" x14ac:dyDescent="0.3">
      <c r="D4" s="3" t="s">
        <v>2</v>
      </c>
      <c r="E4" s="3" t="s">
        <v>3</v>
      </c>
      <c r="F4" s="3" t="s">
        <v>4</v>
      </c>
      <c r="G4" s="3" t="s">
        <v>5</v>
      </c>
      <c r="H4" s="1"/>
    </row>
    <row r="5" spans="1:8" ht="23.25" thickBot="1" x14ac:dyDescent="0.3">
      <c r="A5" s="7" t="s">
        <v>6</v>
      </c>
      <c r="B5" s="8" t="s">
        <v>7</v>
      </c>
      <c r="C5" s="8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9" t="s">
        <v>13</v>
      </c>
    </row>
    <row r="6" spans="1:8" ht="15.75" x14ac:dyDescent="0.25">
      <c r="A6" s="49">
        <v>43292</v>
      </c>
      <c r="B6" s="50" t="s">
        <v>14</v>
      </c>
      <c r="C6" s="51" t="s">
        <v>15</v>
      </c>
      <c r="D6" s="34">
        <v>36467</v>
      </c>
      <c r="E6" s="34">
        <v>21050</v>
      </c>
      <c r="F6" s="34">
        <v>236</v>
      </c>
      <c r="G6" s="34">
        <v>15417</v>
      </c>
      <c r="H6" s="52">
        <v>4549.01</v>
      </c>
    </row>
    <row r="7" spans="1:8" ht="15.75" x14ac:dyDescent="0.25">
      <c r="A7" s="53">
        <v>43321</v>
      </c>
      <c r="B7" s="54" t="s">
        <v>14</v>
      </c>
      <c r="C7" s="55" t="s">
        <v>15</v>
      </c>
      <c r="D7" s="38">
        <v>28920</v>
      </c>
      <c r="E7" s="38">
        <v>17491</v>
      </c>
      <c r="F7" s="38">
        <v>161</v>
      </c>
      <c r="G7" s="38">
        <v>11429</v>
      </c>
      <c r="H7" s="56">
        <v>3402.11</v>
      </c>
    </row>
    <row r="8" spans="1:8" ht="15.75" x14ac:dyDescent="0.25">
      <c r="A8" s="53">
        <v>43353</v>
      </c>
      <c r="B8" s="54" t="s">
        <v>14</v>
      </c>
      <c r="C8" s="55" t="s">
        <v>15</v>
      </c>
      <c r="D8" s="42">
        <v>35435</v>
      </c>
      <c r="E8" s="42">
        <v>22263</v>
      </c>
      <c r="F8" s="42">
        <v>184</v>
      </c>
      <c r="G8" s="42">
        <v>13172</v>
      </c>
      <c r="H8" s="56">
        <v>3772.72</v>
      </c>
    </row>
    <row r="9" spans="1:8" ht="15.75" x14ac:dyDescent="0.25">
      <c r="A9" s="53">
        <v>43382</v>
      </c>
      <c r="B9" s="54" t="s">
        <v>14</v>
      </c>
      <c r="C9" s="55" t="s">
        <v>15</v>
      </c>
      <c r="D9" s="38">
        <v>44704</v>
      </c>
      <c r="E9" s="38">
        <v>30900</v>
      </c>
      <c r="F9" s="38">
        <v>239</v>
      </c>
      <c r="G9" s="38">
        <v>13805</v>
      </c>
      <c r="H9" s="56">
        <v>4392.17</v>
      </c>
    </row>
    <row r="10" spans="1:8" ht="15.75" x14ac:dyDescent="0.25">
      <c r="A10" s="53">
        <v>43412</v>
      </c>
      <c r="B10" s="54" t="s">
        <v>14</v>
      </c>
      <c r="C10" s="55" t="s">
        <v>15</v>
      </c>
      <c r="D10" s="42">
        <v>38453</v>
      </c>
      <c r="E10" s="42">
        <v>24428</v>
      </c>
      <c r="F10" s="42">
        <v>131</v>
      </c>
      <c r="G10" s="42">
        <v>14025</v>
      </c>
      <c r="H10" s="56">
        <v>3611.94</v>
      </c>
    </row>
    <row r="11" spans="1:8" ht="15.75" x14ac:dyDescent="0.25">
      <c r="A11" s="53">
        <v>43444</v>
      </c>
      <c r="B11" s="54" t="s">
        <v>14</v>
      </c>
      <c r="C11" s="55" t="s">
        <v>15</v>
      </c>
      <c r="D11" s="38">
        <v>38231</v>
      </c>
      <c r="E11" s="38">
        <v>22730</v>
      </c>
      <c r="F11" s="38">
        <v>135</v>
      </c>
      <c r="G11" s="38">
        <v>15501</v>
      </c>
      <c r="H11" s="56">
        <v>3607.85</v>
      </c>
    </row>
    <row r="12" spans="1:8" ht="15.75" x14ac:dyDescent="0.25">
      <c r="A12" s="53">
        <v>43478</v>
      </c>
      <c r="B12" s="54" t="s">
        <v>14</v>
      </c>
      <c r="C12" s="55" t="s">
        <v>15</v>
      </c>
      <c r="D12" s="42">
        <v>41105</v>
      </c>
      <c r="E12" s="42">
        <v>24386</v>
      </c>
      <c r="F12" s="42">
        <v>140</v>
      </c>
      <c r="G12" s="42">
        <v>16719</v>
      </c>
      <c r="H12" s="56">
        <v>3804.12</v>
      </c>
    </row>
    <row r="13" spans="1:8" ht="15.75" x14ac:dyDescent="0.25">
      <c r="A13" s="53">
        <v>43507</v>
      </c>
      <c r="B13" s="54" t="s">
        <v>14</v>
      </c>
      <c r="C13" s="55" t="s">
        <v>15</v>
      </c>
      <c r="D13" s="38">
        <v>35852</v>
      </c>
      <c r="E13" s="38">
        <v>20639</v>
      </c>
      <c r="F13" s="38">
        <v>145</v>
      </c>
      <c r="G13" s="38">
        <v>15213</v>
      </c>
      <c r="H13" s="56">
        <v>3522.67</v>
      </c>
    </row>
    <row r="14" spans="1:8" ht="15.75" x14ac:dyDescent="0.25">
      <c r="A14" s="53">
        <v>43537</v>
      </c>
      <c r="B14" s="54" t="s">
        <v>14</v>
      </c>
      <c r="C14" s="55" t="s">
        <v>15</v>
      </c>
      <c r="D14" s="42">
        <v>40120</v>
      </c>
      <c r="E14" s="42">
        <v>24818</v>
      </c>
      <c r="F14" s="42">
        <v>138</v>
      </c>
      <c r="G14" s="42">
        <v>15302</v>
      </c>
      <c r="H14" s="56">
        <v>3721.97</v>
      </c>
    </row>
    <row r="15" spans="1:8" ht="15.75" x14ac:dyDescent="0.25">
      <c r="A15" s="53">
        <v>43566</v>
      </c>
      <c r="B15" s="54" t="s">
        <v>14</v>
      </c>
      <c r="C15" s="55" t="s">
        <v>15</v>
      </c>
      <c r="D15" s="38">
        <v>36424</v>
      </c>
      <c r="E15" s="38">
        <v>22727</v>
      </c>
      <c r="F15" s="38">
        <v>138</v>
      </c>
      <c r="G15" s="38">
        <v>13697</v>
      </c>
      <c r="H15" s="56">
        <v>3505.74</v>
      </c>
    </row>
    <row r="16" spans="1:8" ht="15.75" x14ac:dyDescent="0.25">
      <c r="A16" s="53">
        <v>43597</v>
      </c>
      <c r="B16" s="54" t="s">
        <v>14</v>
      </c>
      <c r="C16" s="55" t="s">
        <v>15</v>
      </c>
      <c r="D16" s="42">
        <v>40732</v>
      </c>
      <c r="E16" s="42">
        <v>25457</v>
      </c>
      <c r="F16" s="42">
        <v>142</v>
      </c>
      <c r="G16" s="42">
        <v>15276</v>
      </c>
      <c r="H16" s="56">
        <v>3793.39</v>
      </c>
    </row>
    <row r="17" spans="1:11" ht="16.5" thickBot="1" x14ac:dyDescent="0.3">
      <c r="A17" s="53">
        <v>43627</v>
      </c>
      <c r="B17" s="54" t="s">
        <v>14</v>
      </c>
      <c r="C17" s="105" t="s">
        <v>15</v>
      </c>
      <c r="D17" s="106">
        <v>45432</v>
      </c>
      <c r="E17" s="38">
        <v>30878</v>
      </c>
      <c r="F17" s="38">
        <v>254</v>
      </c>
      <c r="G17" s="38">
        <v>14554</v>
      </c>
      <c r="H17" s="57">
        <v>5058</v>
      </c>
    </row>
    <row r="18" spans="1:11" ht="16.5" thickBot="1" x14ac:dyDescent="0.3">
      <c r="A18" s="25"/>
      <c r="B18" s="25"/>
      <c r="C18" s="108" t="s">
        <v>9</v>
      </c>
      <c r="D18" s="107">
        <f>SUM(D6:D17)</f>
        <v>461875</v>
      </c>
      <c r="E18" s="25"/>
      <c r="F18" s="25"/>
      <c r="G18" s="25"/>
      <c r="H18" s="26">
        <f>SUM(H6:H17)</f>
        <v>46741.689999999995</v>
      </c>
    </row>
    <row r="20" spans="1:11" ht="15.75" thickBot="1" x14ac:dyDescent="0.3"/>
    <row r="21" spans="1:11" ht="19.5" thickBot="1" x14ac:dyDescent="0.35">
      <c r="A21" s="245" t="s">
        <v>16</v>
      </c>
      <c r="B21" s="246"/>
      <c r="C21" s="247"/>
      <c r="G21" s="245" t="s">
        <v>17</v>
      </c>
      <c r="H21" s="246"/>
      <c r="I21" s="246"/>
      <c r="J21" s="246"/>
      <c r="K21" s="247"/>
    </row>
    <row r="22" spans="1:11" ht="15.75" thickBot="1" x14ac:dyDescent="0.3">
      <c r="A22" s="7" t="s">
        <v>6</v>
      </c>
      <c r="B22" s="8" t="s">
        <v>7</v>
      </c>
      <c r="C22" s="8" t="s">
        <v>8</v>
      </c>
      <c r="D22" s="8" t="s">
        <v>18</v>
      </c>
      <c r="E22" s="16" t="s">
        <v>13</v>
      </c>
      <c r="G22" s="7" t="s">
        <v>6</v>
      </c>
      <c r="H22" s="8" t="s">
        <v>7</v>
      </c>
      <c r="I22" s="8" t="s">
        <v>8</v>
      </c>
      <c r="J22" s="8" t="s">
        <v>18</v>
      </c>
      <c r="K22" s="16" t="s">
        <v>13</v>
      </c>
    </row>
    <row r="23" spans="1:11" ht="15.75" x14ac:dyDescent="0.25">
      <c r="A23" s="31">
        <v>43292</v>
      </c>
      <c r="B23" s="32" t="s">
        <v>19</v>
      </c>
      <c r="C23" s="33" t="s">
        <v>20</v>
      </c>
      <c r="D23" s="34">
        <v>133</v>
      </c>
      <c r="E23" s="58">
        <v>72.5</v>
      </c>
      <c r="G23" s="31">
        <v>43292</v>
      </c>
      <c r="H23" s="32" t="s">
        <v>21</v>
      </c>
      <c r="I23" s="33" t="s">
        <v>22</v>
      </c>
      <c r="J23" s="34">
        <v>1</v>
      </c>
      <c r="K23" s="48">
        <v>-85.41</v>
      </c>
    </row>
    <row r="24" spans="1:11" ht="15.75" x14ac:dyDescent="0.25">
      <c r="A24" s="35">
        <v>43320</v>
      </c>
      <c r="B24" s="44" t="s">
        <v>19</v>
      </c>
      <c r="C24" s="37" t="s">
        <v>20</v>
      </c>
      <c r="D24" s="38">
        <v>119</v>
      </c>
      <c r="E24" s="39">
        <v>91.7</v>
      </c>
      <c r="G24" s="35">
        <v>43325</v>
      </c>
      <c r="H24" s="44" t="s">
        <v>21</v>
      </c>
      <c r="I24" s="37" t="s">
        <v>22</v>
      </c>
      <c r="J24" s="38">
        <v>0</v>
      </c>
      <c r="K24" s="39">
        <v>100</v>
      </c>
    </row>
    <row r="25" spans="1:11" ht="15.75" x14ac:dyDescent="0.25">
      <c r="A25" s="40">
        <v>43353</v>
      </c>
      <c r="B25" s="36" t="s">
        <v>19</v>
      </c>
      <c r="C25" s="41" t="s">
        <v>20</v>
      </c>
      <c r="D25" s="42">
        <v>150</v>
      </c>
      <c r="E25" s="43">
        <v>108.66</v>
      </c>
      <c r="G25" s="40">
        <v>43353</v>
      </c>
      <c r="H25" s="36" t="s">
        <v>21</v>
      </c>
      <c r="I25" s="41" t="s">
        <v>22</v>
      </c>
      <c r="J25" s="42">
        <v>3</v>
      </c>
      <c r="K25" s="43">
        <v>101.36</v>
      </c>
    </row>
    <row r="26" spans="1:11" ht="15.75" x14ac:dyDescent="0.25">
      <c r="A26" s="35">
        <v>43382</v>
      </c>
      <c r="B26" s="44" t="s">
        <v>19</v>
      </c>
      <c r="C26" s="37" t="s">
        <v>20</v>
      </c>
      <c r="D26" s="38">
        <v>169</v>
      </c>
      <c r="E26" s="39">
        <v>120.05</v>
      </c>
      <c r="G26" s="35">
        <v>43382</v>
      </c>
      <c r="H26" s="44" t="s">
        <v>21</v>
      </c>
      <c r="I26" s="37" t="s">
        <v>22</v>
      </c>
      <c r="J26" s="38">
        <v>516</v>
      </c>
      <c r="K26" s="39">
        <v>337.37</v>
      </c>
    </row>
    <row r="27" spans="1:11" ht="15.75" x14ac:dyDescent="0.25">
      <c r="A27" s="40">
        <v>43411</v>
      </c>
      <c r="B27" s="36" t="s">
        <v>19</v>
      </c>
      <c r="C27" s="41" t="s">
        <v>20</v>
      </c>
      <c r="D27" s="42">
        <v>172</v>
      </c>
      <c r="E27" s="43">
        <v>128.51</v>
      </c>
      <c r="G27" s="40">
        <v>43411</v>
      </c>
      <c r="H27" s="36" t="s">
        <v>21</v>
      </c>
      <c r="I27" s="41" t="s">
        <v>22</v>
      </c>
      <c r="J27" s="42">
        <v>2277</v>
      </c>
      <c r="K27" s="43">
        <v>1196.6400000000001</v>
      </c>
    </row>
    <row r="28" spans="1:11" ht="15.75" x14ac:dyDescent="0.25">
      <c r="A28" s="35">
        <v>43444</v>
      </c>
      <c r="B28" s="44" t="s">
        <v>19</v>
      </c>
      <c r="C28" s="37" t="s">
        <v>20</v>
      </c>
      <c r="D28" s="38">
        <v>194</v>
      </c>
      <c r="E28" s="39">
        <v>164.2</v>
      </c>
      <c r="G28" s="35">
        <v>43444</v>
      </c>
      <c r="H28" s="44" t="s">
        <v>21</v>
      </c>
      <c r="I28" s="37" t="s">
        <v>22</v>
      </c>
      <c r="J28" s="38">
        <v>4999</v>
      </c>
      <c r="K28" s="39">
        <v>2863.85</v>
      </c>
    </row>
    <row r="29" spans="1:11" ht="15.75" x14ac:dyDescent="0.25">
      <c r="A29" s="40">
        <v>43478</v>
      </c>
      <c r="B29" s="36" t="s">
        <v>19</v>
      </c>
      <c r="C29" s="41" t="s">
        <v>20</v>
      </c>
      <c r="D29" s="42">
        <v>196</v>
      </c>
      <c r="E29" s="43">
        <v>174.91</v>
      </c>
      <c r="G29" s="40">
        <v>43478</v>
      </c>
      <c r="H29" s="36" t="s">
        <v>21</v>
      </c>
      <c r="I29" s="41" t="s">
        <v>22</v>
      </c>
      <c r="J29" s="42">
        <v>4372</v>
      </c>
      <c r="K29" s="43">
        <v>2735.59</v>
      </c>
    </row>
    <row r="30" spans="1:11" ht="15.75" x14ac:dyDescent="0.25">
      <c r="A30" s="35">
        <v>43507</v>
      </c>
      <c r="B30" s="44" t="s">
        <v>19</v>
      </c>
      <c r="C30" s="37" t="s">
        <v>20</v>
      </c>
      <c r="D30" s="38">
        <v>172</v>
      </c>
      <c r="E30" s="39">
        <v>146.88999999999999</v>
      </c>
      <c r="G30" s="35">
        <v>43507</v>
      </c>
      <c r="H30" s="44" t="s">
        <v>21</v>
      </c>
      <c r="I30" s="37" t="s">
        <v>22</v>
      </c>
      <c r="J30" s="38">
        <v>4979</v>
      </c>
      <c r="K30" s="39">
        <v>2810.71</v>
      </c>
    </row>
    <row r="31" spans="1:11" ht="15.75" x14ac:dyDescent="0.25">
      <c r="A31" s="40">
        <v>43537</v>
      </c>
      <c r="B31" s="36" t="s">
        <v>19</v>
      </c>
      <c r="C31" s="41" t="s">
        <v>20</v>
      </c>
      <c r="D31" s="42">
        <v>183</v>
      </c>
      <c r="E31" s="43">
        <v>138.25</v>
      </c>
      <c r="G31" s="40">
        <v>43537</v>
      </c>
      <c r="H31" s="36" t="s">
        <v>21</v>
      </c>
      <c r="I31" s="41" t="s">
        <v>22</v>
      </c>
      <c r="J31" s="42">
        <v>4566</v>
      </c>
      <c r="K31" s="43">
        <v>2185.42</v>
      </c>
    </row>
    <row r="32" spans="1:11" ht="15.75" x14ac:dyDescent="0.25">
      <c r="A32" s="35">
        <v>43566</v>
      </c>
      <c r="B32" s="44" t="s">
        <v>19</v>
      </c>
      <c r="C32" s="37" t="s">
        <v>20</v>
      </c>
      <c r="D32" s="38">
        <v>169</v>
      </c>
      <c r="E32" s="39">
        <v>127.15</v>
      </c>
      <c r="G32" s="35">
        <v>43566</v>
      </c>
      <c r="H32" s="44" t="s">
        <v>21</v>
      </c>
      <c r="I32" s="37" t="s">
        <v>22</v>
      </c>
      <c r="J32" s="38">
        <v>3230</v>
      </c>
      <c r="K32" s="39">
        <v>1545.08</v>
      </c>
    </row>
    <row r="33" spans="1:11" ht="15.75" x14ac:dyDescent="0.25">
      <c r="A33" s="40">
        <v>43597</v>
      </c>
      <c r="B33" s="36" t="s">
        <v>19</v>
      </c>
      <c r="C33" s="41" t="s">
        <v>20</v>
      </c>
      <c r="D33" s="42">
        <v>184</v>
      </c>
      <c r="E33" s="43">
        <v>131.22</v>
      </c>
      <c r="G33" s="40">
        <v>43597</v>
      </c>
      <c r="H33" s="36" t="s">
        <v>21</v>
      </c>
      <c r="I33" s="41" t="s">
        <v>22</v>
      </c>
      <c r="J33" s="42">
        <v>1722</v>
      </c>
      <c r="K33" s="43">
        <v>870.85</v>
      </c>
    </row>
    <row r="34" spans="1:11" ht="16.5" thickBot="1" x14ac:dyDescent="0.3">
      <c r="A34" s="35">
        <v>43627</v>
      </c>
      <c r="B34" s="44" t="s">
        <v>19</v>
      </c>
      <c r="C34" s="37" t="s">
        <v>20</v>
      </c>
      <c r="D34" s="38">
        <v>178</v>
      </c>
      <c r="E34" s="45">
        <v>113.14</v>
      </c>
      <c r="G34" s="35">
        <v>43627</v>
      </c>
      <c r="H34" s="44" t="s">
        <v>21</v>
      </c>
      <c r="I34" s="37" t="s">
        <v>22</v>
      </c>
      <c r="J34" s="38">
        <v>295</v>
      </c>
      <c r="K34" s="45">
        <v>215.9</v>
      </c>
    </row>
    <row r="35" spans="1:11" ht="16.5" thickBot="1" x14ac:dyDescent="0.3">
      <c r="A35" s="25"/>
      <c r="B35" s="25"/>
      <c r="C35" s="25"/>
      <c r="D35" s="25"/>
      <c r="E35" s="26">
        <f>SUM(E23:E34)</f>
        <v>1517.1800000000003</v>
      </c>
      <c r="G35" s="25"/>
      <c r="H35" s="25"/>
      <c r="I35" s="25"/>
      <c r="J35" s="25"/>
      <c r="K35" s="26">
        <f>SUM(K23:K34)</f>
        <v>14877.36</v>
      </c>
    </row>
    <row r="36" spans="1:11" ht="16.5" thickBot="1" x14ac:dyDescent="0.3">
      <c r="C36" s="108" t="s">
        <v>29</v>
      </c>
      <c r="D36" s="107">
        <f>SUM(D23:D35)</f>
        <v>2019</v>
      </c>
      <c r="I36" s="110" t="s">
        <v>29</v>
      </c>
      <c r="J36" s="109">
        <f>SUM(J23:J35)</f>
        <v>26960</v>
      </c>
    </row>
    <row r="37" spans="1:11" ht="19.5" thickBot="1" x14ac:dyDescent="0.35">
      <c r="F37" s="245" t="s">
        <v>24</v>
      </c>
      <c r="G37" s="247"/>
    </row>
    <row r="38" spans="1:11" ht="26.25" thickBot="1" x14ac:dyDescent="0.35">
      <c r="F38" s="120" t="s">
        <v>25</v>
      </c>
      <c r="G38" s="121" t="s">
        <v>26</v>
      </c>
      <c r="I38" s="111" t="s">
        <v>29</v>
      </c>
      <c r="J38" s="112">
        <f>SUM(D36,J36)</f>
        <v>28979</v>
      </c>
    </row>
    <row r="39" spans="1:11" ht="18.75" x14ac:dyDescent="0.3">
      <c r="A39" s="2" t="s">
        <v>23</v>
      </c>
      <c r="F39" s="78">
        <v>43432</v>
      </c>
      <c r="G39" s="102">
        <v>0</v>
      </c>
    </row>
    <row r="40" spans="1:11" ht="15.75" x14ac:dyDescent="0.25">
      <c r="F40" s="79">
        <v>43434</v>
      </c>
      <c r="G40" s="122">
        <v>766.7</v>
      </c>
    </row>
    <row r="41" spans="1:11" ht="15.75" x14ac:dyDescent="0.25">
      <c r="F41" s="80">
        <v>43494</v>
      </c>
      <c r="G41" s="123">
        <v>194.7</v>
      </c>
    </row>
    <row r="42" spans="1:11" ht="15.75" x14ac:dyDescent="0.25">
      <c r="F42" s="79">
        <v>43495</v>
      </c>
      <c r="G42" s="122">
        <v>151</v>
      </c>
    </row>
    <row r="43" spans="1:11" ht="15.75" x14ac:dyDescent="0.25">
      <c r="F43" s="80">
        <v>43496</v>
      </c>
      <c r="G43" s="123">
        <v>327.5</v>
      </c>
    </row>
    <row r="44" spans="1:11" ht="16.5" thickBot="1" x14ac:dyDescent="0.3">
      <c r="F44" s="124">
        <v>43503</v>
      </c>
      <c r="G44" s="125">
        <v>109.6</v>
      </c>
    </row>
    <row r="45" spans="1:11" ht="16.5" thickBot="1" x14ac:dyDescent="0.3">
      <c r="F45" s="116"/>
      <c r="G45" s="85">
        <f>SUM(G39:G44)</f>
        <v>1549.5</v>
      </c>
    </row>
    <row r="46" spans="1:11" ht="15.75" x14ac:dyDescent="0.25">
      <c r="F46" s="116"/>
      <c r="G46" s="117"/>
    </row>
    <row r="47" spans="1:11" ht="15.75" x14ac:dyDescent="0.25">
      <c r="F47" s="116"/>
      <c r="G47" s="117"/>
    </row>
    <row r="48" spans="1:11" ht="15.75" x14ac:dyDescent="0.25">
      <c r="F48" s="116"/>
      <c r="G48" s="117"/>
    </row>
    <row r="49" spans="6:7" ht="15.75" x14ac:dyDescent="0.25">
      <c r="F49" s="116"/>
      <c r="G49" s="117"/>
    </row>
    <row r="50" spans="6:7" ht="15.75" x14ac:dyDescent="0.25">
      <c r="F50" s="25"/>
    </row>
  </sheetData>
  <mergeCells count="5">
    <mergeCell ref="A1:H1"/>
    <mergeCell ref="A3:C3"/>
    <mergeCell ref="A21:C21"/>
    <mergeCell ref="G21:K21"/>
    <mergeCell ref="F37:G37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9E17E-3513-4B68-9E74-4F5EFA830168}">
  <sheetPr>
    <pageSetUpPr fitToPage="1"/>
  </sheetPr>
  <dimension ref="A1:K50"/>
  <sheetViews>
    <sheetView topLeftCell="A8" workbookViewId="0">
      <selection activeCell="F46" sqref="F46"/>
    </sheetView>
  </sheetViews>
  <sheetFormatPr defaultRowHeight="15" x14ac:dyDescent="0.25"/>
  <cols>
    <col min="1" max="1" width="18.28515625" customWidth="1"/>
    <col min="2" max="2" width="15" customWidth="1"/>
    <col min="3" max="3" width="13.85546875" bestFit="1" customWidth="1"/>
    <col min="4" max="4" width="9.28515625" bestFit="1" customWidth="1"/>
    <col min="5" max="5" width="10.140625" bestFit="1" customWidth="1"/>
    <col min="6" max="6" width="14.7109375" customWidth="1"/>
    <col min="7" max="7" width="14.28515625" customWidth="1"/>
    <col min="8" max="8" width="12.28515625" customWidth="1"/>
    <col min="9" max="9" width="15.7109375" bestFit="1" customWidth="1"/>
    <col min="10" max="10" width="11" customWidth="1"/>
    <col min="11" max="11" width="15.140625" customWidth="1"/>
  </cols>
  <sheetData>
    <row r="1" spans="1:8" ht="27" thickBot="1" x14ac:dyDescent="0.45">
      <c r="A1" s="239" t="s">
        <v>0</v>
      </c>
      <c r="B1" s="240"/>
      <c r="C1" s="240"/>
      <c r="D1" s="240"/>
      <c r="E1" s="240"/>
      <c r="F1" s="240"/>
      <c r="G1" s="240"/>
      <c r="H1" s="241"/>
    </row>
    <row r="2" spans="1:8" ht="15.75" thickBot="1" x14ac:dyDescent="0.3"/>
    <row r="3" spans="1:8" ht="19.5" thickBot="1" x14ac:dyDescent="0.35">
      <c r="A3" s="242" t="s">
        <v>1</v>
      </c>
      <c r="B3" s="243"/>
      <c r="C3" s="244"/>
    </row>
    <row r="4" spans="1:8" ht="16.5" thickBot="1" x14ac:dyDescent="0.3">
      <c r="D4" s="3" t="s">
        <v>2</v>
      </c>
      <c r="E4" s="3" t="s">
        <v>3</v>
      </c>
      <c r="F4" s="3" t="s">
        <v>4</v>
      </c>
      <c r="G4" s="3" t="s">
        <v>5</v>
      </c>
      <c r="H4" s="1"/>
    </row>
    <row r="5" spans="1:8" ht="23.25" thickBot="1" x14ac:dyDescent="0.3">
      <c r="A5" s="7" t="s">
        <v>6</v>
      </c>
      <c r="B5" s="8" t="s">
        <v>7</v>
      </c>
      <c r="C5" s="8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9" t="s">
        <v>13</v>
      </c>
    </row>
    <row r="6" spans="1:8" ht="15.75" x14ac:dyDescent="0.25">
      <c r="A6" s="20">
        <v>43657</v>
      </c>
      <c r="B6" s="21">
        <v>18532173</v>
      </c>
      <c r="C6" s="21" t="s">
        <v>15</v>
      </c>
      <c r="D6" s="46">
        <v>39102</v>
      </c>
      <c r="E6" s="46">
        <v>25464</v>
      </c>
      <c r="F6" s="22">
        <v>185</v>
      </c>
      <c r="G6" s="46">
        <v>13638</v>
      </c>
      <c r="H6" s="23">
        <v>4215.18</v>
      </c>
    </row>
    <row r="7" spans="1:8" ht="15.75" x14ac:dyDescent="0.25">
      <c r="A7" s="20">
        <v>43718</v>
      </c>
      <c r="B7" s="21">
        <v>18532173</v>
      </c>
      <c r="C7" s="21" t="s">
        <v>15</v>
      </c>
      <c r="D7" s="47">
        <v>39914</v>
      </c>
      <c r="E7" s="47">
        <v>25473</v>
      </c>
      <c r="F7" s="24">
        <v>187</v>
      </c>
      <c r="G7" s="47">
        <v>14441</v>
      </c>
      <c r="H7" s="23">
        <v>4165.87</v>
      </c>
    </row>
    <row r="8" spans="1:8" ht="15.75" x14ac:dyDescent="0.25">
      <c r="A8" s="20">
        <v>43688</v>
      </c>
      <c r="B8" s="21">
        <v>18532173</v>
      </c>
      <c r="C8" s="21" t="s">
        <v>15</v>
      </c>
      <c r="D8" s="46">
        <v>35948</v>
      </c>
      <c r="E8" s="46">
        <v>21594</v>
      </c>
      <c r="F8" s="22">
        <v>212</v>
      </c>
      <c r="G8" s="46">
        <v>14354</v>
      </c>
      <c r="H8" s="23">
        <v>4182.49</v>
      </c>
    </row>
    <row r="9" spans="1:8" ht="15.75" x14ac:dyDescent="0.25">
      <c r="A9" s="20">
        <v>43748</v>
      </c>
      <c r="B9" s="21">
        <v>18532173</v>
      </c>
      <c r="C9" s="21" t="s">
        <v>15</v>
      </c>
      <c r="D9" s="47">
        <v>50519</v>
      </c>
      <c r="E9" s="47">
        <v>34725</v>
      </c>
      <c r="F9" s="24">
        <v>217</v>
      </c>
      <c r="G9" s="47">
        <v>15794</v>
      </c>
      <c r="H9" s="23">
        <v>4897.6099999999997</v>
      </c>
    </row>
    <row r="10" spans="1:8" ht="15.75" x14ac:dyDescent="0.25">
      <c r="A10" s="20">
        <v>43776</v>
      </c>
      <c r="B10" s="21">
        <v>18532173</v>
      </c>
      <c r="C10" s="21" t="s">
        <v>15</v>
      </c>
      <c r="D10" s="46">
        <v>36992</v>
      </c>
      <c r="E10" s="46">
        <v>23533</v>
      </c>
      <c r="F10" s="22">
        <v>136</v>
      </c>
      <c r="G10" s="46">
        <v>13459</v>
      </c>
      <c r="H10" s="23">
        <v>3518.14</v>
      </c>
    </row>
    <row r="11" spans="1:8" ht="15.75" x14ac:dyDescent="0.25">
      <c r="A11" s="20">
        <v>43809</v>
      </c>
      <c r="B11" s="21">
        <v>18532173</v>
      </c>
      <c r="C11" s="21" t="s">
        <v>15</v>
      </c>
      <c r="D11" s="47">
        <v>40220</v>
      </c>
      <c r="E11" s="47">
        <v>24525</v>
      </c>
      <c r="F11" s="24">
        <v>138</v>
      </c>
      <c r="G11" s="47">
        <v>15695</v>
      </c>
      <c r="H11" s="23">
        <v>3710.86</v>
      </c>
    </row>
    <row r="12" spans="1:8" ht="15.75" x14ac:dyDescent="0.25">
      <c r="A12" s="20">
        <v>43843</v>
      </c>
      <c r="B12" s="21">
        <v>18532173</v>
      </c>
      <c r="C12" s="21" t="s">
        <v>15</v>
      </c>
      <c r="D12" s="46">
        <v>39180</v>
      </c>
      <c r="E12" s="46">
        <v>22865</v>
      </c>
      <c r="F12" s="22">
        <v>139</v>
      </c>
      <c r="G12" s="46">
        <v>16315</v>
      </c>
      <c r="H12" s="23">
        <v>3636.52</v>
      </c>
    </row>
    <row r="13" spans="1:8" ht="15.75" x14ac:dyDescent="0.25">
      <c r="A13" s="20">
        <v>43872</v>
      </c>
      <c r="B13" s="21">
        <v>18532173</v>
      </c>
      <c r="C13" s="21" t="s">
        <v>15</v>
      </c>
      <c r="D13" s="47">
        <v>40678</v>
      </c>
      <c r="E13" s="47">
        <v>25538</v>
      </c>
      <c r="F13" s="24">
        <v>140</v>
      </c>
      <c r="G13" s="47">
        <v>15141</v>
      </c>
      <c r="H13" s="23">
        <v>3747.43</v>
      </c>
    </row>
    <row r="14" spans="1:8" ht="15.75" x14ac:dyDescent="0.25">
      <c r="A14" s="20">
        <v>43902</v>
      </c>
      <c r="B14" s="21">
        <v>18532173</v>
      </c>
      <c r="C14" s="21" t="s">
        <v>15</v>
      </c>
      <c r="D14" s="46">
        <v>40701</v>
      </c>
      <c r="E14" s="46">
        <v>25405</v>
      </c>
      <c r="F14" s="22">
        <v>142</v>
      </c>
      <c r="G14" s="46">
        <v>15296</v>
      </c>
      <c r="H14" s="23">
        <v>3762.35</v>
      </c>
    </row>
    <row r="15" spans="1:8" ht="15.75" x14ac:dyDescent="0.25">
      <c r="A15" s="20">
        <v>43933</v>
      </c>
      <c r="B15" s="21">
        <v>18532173</v>
      </c>
      <c r="C15" s="21" t="s">
        <v>15</v>
      </c>
      <c r="D15" s="47">
        <v>26877</v>
      </c>
      <c r="E15" s="47">
        <v>13382</v>
      </c>
      <c r="F15" s="24">
        <v>135</v>
      </c>
      <c r="G15" s="47">
        <v>13495</v>
      </c>
      <c r="H15" s="23">
        <v>2844.63</v>
      </c>
    </row>
    <row r="16" spans="1:8" ht="15.75" x14ac:dyDescent="0.25">
      <c r="A16" s="20">
        <v>43962</v>
      </c>
      <c r="B16" s="21">
        <v>18532173</v>
      </c>
      <c r="C16" s="21" t="s">
        <v>15</v>
      </c>
      <c r="D16" s="46">
        <v>21256</v>
      </c>
      <c r="E16" s="46">
        <v>10353</v>
      </c>
      <c r="F16" s="22">
        <v>89</v>
      </c>
      <c r="G16" s="46">
        <v>10903</v>
      </c>
      <c r="H16" s="23">
        <v>2142.09</v>
      </c>
    </row>
    <row r="17" spans="1:11" ht="16.5" thickBot="1" x14ac:dyDescent="0.3">
      <c r="A17" s="20">
        <v>43992</v>
      </c>
      <c r="B17" s="21">
        <v>18532173</v>
      </c>
      <c r="C17" s="113" t="s">
        <v>15</v>
      </c>
      <c r="D17" s="114">
        <v>32376</v>
      </c>
      <c r="E17" s="47">
        <v>18831</v>
      </c>
      <c r="F17" s="24">
        <v>175</v>
      </c>
      <c r="G17" s="47">
        <v>13545</v>
      </c>
      <c r="H17" s="23">
        <v>3556.02</v>
      </c>
    </row>
    <row r="18" spans="1:11" ht="16.5" thickBot="1" x14ac:dyDescent="0.3">
      <c r="A18" s="25"/>
      <c r="B18" s="25"/>
      <c r="C18" s="108" t="s">
        <v>9</v>
      </c>
      <c r="D18" s="107">
        <f>SUM(D6:D17)</f>
        <v>443763</v>
      </c>
      <c r="E18" s="25"/>
      <c r="F18" s="25"/>
      <c r="G18" s="25"/>
      <c r="H18" s="26">
        <f>SUM(H6:H17)</f>
        <v>44379.189999999995</v>
      </c>
    </row>
    <row r="20" spans="1:11" ht="15.75" thickBot="1" x14ac:dyDescent="0.3"/>
    <row r="21" spans="1:11" ht="19.5" thickBot="1" x14ac:dyDescent="0.35">
      <c r="A21" s="242" t="s">
        <v>16</v>
      </c>
      <c r="B21" s="243"/>
      <c r="C21" s="244"/>
      <c r="G21" s="245" t="s">
        <v>17</v>
      </c>
      <c r="H21" s="246"/>
      <c r="I21" s="246"/>
      <c r="J21" s="246"/>
      <c r="K21" s="247"/>
    </row>
    <row r="22" spans="1:11" ht="15.75" thickBot="1" x14ac:dyDescent="0.3">
      <c r="A22" s="7" t="s">
        <v>6</v>
      </c>
      <c r="B22" s="8" t="s">
        <v>7</v>
      </c>
      <c r="C22" s="8" t="s">
        <v>8</v>
      </c>
      <c r="D22" s="8" t="s">
        <v>18</v>
      </c>
      <c r="E22" s="16" t="s">
        <v>13</v>
      </c>
      <c r="G22" s="7" t="s">
        <v>6</v>
      </c>
      <c r="H22" s="8" t="s">
        <v>7</v>
      </c>
      <c r="I22" s="8" t="s">
        <v>8</v>
      </c>
      <c r="J22" s="8" t="s">
        <v>18</v>
      </c>
      <c r="K22" s="16" t="s">
        <v>13</v>
      </c>
    </row>
    <row r="23" spans="1:11" ht="15.75" x14ac:dyDescent="0.25">
      <c r="A23" s="27">
        <v>43657</v>
      </c>
      <c r="B23" s="22">
        <v>6409662</v>
      </c>
      <c r="C23" s="22">
        <v>202</v>
      </c>
      <c r="D23" s="22">
        <v>142</v>
      </c>
      <c r="E23" s="28">
        <v>94.31</v>
      </c>
      <c r="G23" s="31">
        <v>43657</v>
      </c>
      <c r="H23" s="32" t="s">
        <v>21</v>
      </c>
      <c r="I23" s="33" t="s">
        <v>22</v>
      </c>
      <c r="J23" s="34">
        <v>1</v>
      </c>
      <c r="K23" s="48">
        <v>100.37</v>
      </c>
    </row>
    <row r="24" spans="1:11" ht="15.75" x14ac:dyDescent="0.25">
      <c r="A24" s="29">
        <v>43688</v>
      </c>
      <c r="B24" s="24">
        <v>6409662</v>
      </c>
      <c r="C24" s="24">
        <v>202</v>
      </c>
      <c r="D24" s="24">
        <v>142</v>
      </c>
      <c r="E24" s="30">
        <v>91.8</v>
      </c>
      <c r="G24" s="35">
        <v>43688</v>
      </c>
      <c r="H24" s="44" t="s">
        <v>21</v>
      </c>
      <c r="I24" s="37" t="s">
        <v>22</v>
      </c>
      <c r="J24" s="38">
        <v>1</v>
      </c>
      <c r="K24" s="39">
        <v>100.37</v>
      </c>
    </row>
    <row r="25" spans="1:11" ht="15.75" x14ac:dyDescent="0.25">
      <c r="A25" s="27">
        <v>43718</v>
      </c>
      <c r="B25" s="22">
        <v>6409662</v>
      </c>
      <c r="C25" s="22">
        <v>202</v>
      </c>
      <c r="D25" s="22">
        <v>143</v>
      </c>
      <c r="E25" s="28">
        <v>94.09</v>
      </c>
      <c r="G25" s="40">
        <v>43718</v>
      </c>
      <c r="H25" s="36" t="s">
        <v>21</v>
      </c>
      <c r="I25" s="41" t="s">
        <v>22</v>
      </c>
      <c r="J25" s="42">
        <v>1</v>
      </c>
      <c r="K25" s="43">
        <v>100.37</v>
      </c>
    </row>
    <row r="26" spans="1:11" ht="15.75" x14ac:dyDescent="0.25">
      <c r="A26" s="29">
        <v>43747</v>
      </c>
      <c r="B26" s="24">
        <v>6409662</v>
      </c>
      <c r="C26" s="24">
        <v>202</v>
      </c>
      <c r="D26" s="24">
        <v>169</v>
      </c>
      <c r="E26" s="30">
        <v>109.11</v>
      </c>
      <c r="G26" s="35">
        <v>43747</v>
      </c>
      <c r="H26" s="44" t="s">
        <v>21</v>
      </c>
      <c r="I26" s="37" t="s">
        <v>22</v>
      </c>
      <c r="J26" s="38">
        <v>255</v>
      </c>
      <c r="K26" s="39">
        <v>200</v>
      </c>
    </row>
    <row r="27" spans="1:11" ht="15.75" x14ac:dyDescent="0.25">
      <c r="A27" s="27">
        <v>43776</v>
      </c>
      <c r="B27" s="22">
        <v>6409662</v>
      </c>
      <c r="C27" s="22">
        <v>202</v>
      </c>
      <c r="D27" s="22">
        <v>170</v>
      </c>
      <c r="E27" s="28">
        <v>118.2</v>
      </c>
      <c r="G27" s="40">
        <v>43776</v>
      </c>
      <c r="H27" s="36" t="s">
        <v>21</v>
      </c>
      <c r="I27" s="41" t="s">
        <v>22</v>
      </c>
      <c r="J27" s="42">
        <v>2901</v>
      </c>
      <c r="K27" s="43">
        <v>1314.75</v>
      </c>
    </row>
    <row r="28" spans="1:11" ht="15.75" x14ac:dyDescent="0.25">
      <c r="A28" s="29">
        <v>43809</v>
      </c>
      <c r="B28" s="24">
        <v>6409662</v>
      </c>
      <c r="C28" s="24">
        <v>202</v>
      </c>
      <c r="D28" s="24">
        <v>194</v>
      </c>
      <c r="E28" s="30">
        <v>148.27000000000001</v>
      </c>
      <c r="G28" s="35">
        <v>43809</v>
      </c>
      <c r="H28" s="44" t="s">
        <v>21</v>
      </c>
      <c r="I28" s="37" t="s">
        <v>22</v>
      </c>
      <c r="J28" s="38">
        <v>4675</v>
      </c>
      <c r="K28" s="39">
        <v>2240.71</v>
      </c>
    </row>
    <row r="29" spans="1:11" ht="15.75" x14ac:dyDescent="0.25">
      <c r="A29" s="27">
        <v>43843</v>
      </c>
      <c r="B29" s="22">
        <v>6409662</v>
      </c>
      <c r="C29" s="22">
        <v>202</v>
      </c>
      <c r="D29" s="22">
        <v>196</v>
      </c>
      <c r="E29" s="28">
        <v>149.9</v>
      </c>
      <c r="G29" s="40">
        <v>43872</v>
      </c>
      <c r="H29" s="36" t="s">
        <v>21</v>
      </c>
      <c r="I29" s="41" t="s">
        <v>22</v>
      </c>
      <c r="J29" s="42">
        <v>4471</v>
      </c>
      <c r="K29" s="43">
        <v>1988.44</v>
      </c>
    </row>
    <row r="30" spans="1:11" ht="15.75" x14ac:dyDescent="0.25">
      <c r="A30" s="29">
        <v>43872</v>
      </c>
      <c r="B30" s="24">
        <v>6409662</v>
      </c>
      <c r="C30" s="24">
        <v>202</v>
      </c>
      <c r="D30" s="24">
        <v>181</v>
      </c>
      <c r="E30" s="30">
        <v>135.93</v>
      </c>
      <c r="G30" s="35">
        <v>43843</v>
      </c>
      <c r="H30" s="44" t="s">
        <v>21</v>
      </c>
      <c r="I30" s="37" t="s">
        <v>22</v>
      </c>
      <c r="J30" s="38">
        <v>5448</v>
      </c>
      <c r="K30" s="39">
        <v>2589.4299999999998</v>
      </c>
    </row>
    <row r="31" spans="1:11" ht="15.75" x14ac:dyDescent="0.25">
      <c r="A31" s="27">
        <v>43902</v>
      </c>
      <c r="B31" s="22">
        <v>6409662</v>
      </c>
      <c r="C31" s="22">
        <v>202</v>
      </c>
      <c r="D31" s="22">
        <v>188</v>
      </c>
      <c r="E31" s="28">
        <v>135.88999999999999</v>
      </c>
      <c r="G31" s="40">
        <v>43902</v>
      </c>
      <c r="H31" s="36" t="s">
        <v>21</v>
      </c>
      <c r="I31" s="41" t="s">
        <v>22</v>
      </c>
      <c r="J31" s="42">
        <v>3680</v>
      </c>
      <c r="K31" s="43">
        <v>1536.2</v>
      </c>
    </row>
    <row r="32" spans="1:11" ht="15.75" x14ac:dyDescent="0.25">
      <c r="A32" s="29">
        <v>43933</v>
      </c>
      <c r="B32" s="24">
        <v>6409662</v>
      </c>
      <c r="C32" s="24">
        <v>202</v>
      </c>
      <c r="D32" s="24">
        <v>144</v>
      </c>
      <c r="E32" s="30">
        <v>111.38</v>
      </c>
      <c r="G32" s="35">
        <v>43933</v>
      </c>
      <c r="H32" s="44" t="s">
        <v>21</v>
      </c>
      <c r="I32" s="37" t="s">
        <v>22</v>
      </c>
      <c r="J32" s="38">
        <v>2580</v>
      </c>
      <c r="K32" s="39">
        <v>1061.3800000000001</v>
      </c>
    </row>
    <row r="33" spans="1:11" ht="15.75" x14ac:dyDescent="0.25">
      <c r="A33" s="27">
        <v>43962</v>
      </c>
      <c r="B33" s="22">
        <v>6409662</v>
      </c>
      <c r="C33" s="22">
        <v>202</v>
      </c>
      <c r="D33" s="22">
        <v>126</v>
      </c>
      <c r="E33" s="28">
        <v>92.33</v>
      </c>
      <c r="G33" s="40">
        <v>43962</v>
      </c>
      <c r="H33" s="36" t="s">
        <v>21</v>
      </c>
      <c r="I33" s="41" t="s">
        <v>22</v>
      </c>
      <c r="J33" s="42">
        <v>1932</v>
      </c>
      <c r="K33" s="43">
        <v>766.77</v>
      </c>
    </row>
    <row r="34" spans="1:11" ht="16.5" thickBot="1" x14ac:dyDescent="0.3">
      <c r="A34" s="29">
        <v>43992</v>
      </c>
      <c r="B34" s="24">
        <v>6409662</v>
      </c>
      <c r="C34" s="24">
        <v>202</v>
      </c>
      <c r="D34" s="24">
        <v>130</v>
      </c>
      <c r="E34" s="30">
        <v>86.22</v>
      </c>
      <c r="G34" s="35">
        <v>43992</v>
      </c>
      <c r="H34" s="44" t="s">
        <v>21</v>
      </c>
      <c r="I34" s="37" t="s">
        <v>22</v>
      </c>
      <c r="J34" s="38">
        <v>273</v>
      </c>
      <c r="K34" s="45">
        <v>198.6</v>
      </c>
    </row>
    <row r="35" spans="1:11" ht="16.5" thickBot="1" x14ac:dyDescent="0.3">
      <c r="A35" s="25"/>
      <c r="B35" s="25"/>
      <c r="C35" s="25"/>
      <c r="D35" s="25"/>
      <c r="E35" s="26">
        <f>SUM(E23:E34)</f>
        <v>1367.43</v>
      </c>
      <c r="G35" s="25"/>
      <c r="H35" s="25"/>
      <c r="I35" s="25"/>
      <c r="J35" s="25"/>
      <c r="K35" s="26">
        <f>SUM(K23:K34)</f>
        <v>12197.390000000001</v>
      </c>
    </row>
    <row r="36" spans="1:11" ht="16.5" thickBot="1" x14ac:dyDescent="0.3">
      <c r="C36" s="108" t="s">
        <v>29</v>
      </c>
      <c r="D36" s="115">
        <f>SUM(D23:D35)</f>
        <v>1925</v>
      </c>
      <c r="I36" s="108" t="s">
        <v>29</v>
      </c>
      <c r="J36" s="107">
        <f>SUM(J23:J35)</f>
        <v>26218</v>
      </c>
    </row>
    <row r="37" spans="1:11" ht="19.5" thickBot="1" x14ac:dyDescent="0.35">
      <c r="F37" s="245" t="s">
        <v>24</v>
      </c>
      <c r="G37" s="247"/>
    </row>
    <row r="38" spans="1:11" ht="26.25" thickBot="1" x14ac:dyDescent="0.35">
      <c r="F38" s="12" t="s">
        <v>25</v>
      </c>
      <c r="G38" s="11" t="s">
        <v>26</v>
      </c>
      <c r="I38" s="111" t="s">
        <v>29</v>
      </c>
      <c r="J38" s="112">
        <f>SUM(J36,D36)</f>
        <v>28143</v>
      </c>
    </row>
    <row r="39" spans="1:11" ht="19.5" thickBot="1" x14ac:dyDescent="0.35">
      <c r="A39" s="2" t="s">
        <v>23</v>
      </c>
      <c r="F39" s="118">
        <v>43875</v>
      </c>
      <c r="G39" s="119">
        <v>704.6</v>
      </c>
    </row>
    <row r="40" spans="1:11" ht="16.5" thickBot="1" x14ac:dyDescent="0.3">
      <c r="F40" s="116"/>
      <c r="G40" s="85">
        <f>SUM(G39)</f>
        <v>704.6</v>
      </c>
    </row>
    <row r="41" spans="1:11" ht="15.75" x14ac:dyDescent="0.25">
      <c r="F41" s="116"/>
      <c r="G41" s="117"/>
    </row>
    <row r="42" spans="1:11" ht="15.75" x14ac:dyDescent="0.25">
      <c r="F42" s="116"/>
      <c r="G42" s="117"/>
    </row>
    <row r="43" spans="1:11" ht="15.75" x14ac:dyDescent="0.25">
      <c r="F43" s="116"/>
      <c r="G43" s="117"/>
    </row>
    <row r="44" spans="1:11" ht="15.75" x14ac:dyDescent="0.25">
      <c r="F44" s="116"/>
      <c r="G44" s="117"/>
    </row>
    <row r="45" spans="1:11" ht="15.75" x14ac:dyDescent="0.25">
      <c r="F45" s="116"/>
      <c r="G45" s="117"/>
    </row>
    <row r="46" spans="1:11" ht="15.75" x14ac:dyDescent="0.25">
      <c r="F46" s="116"/>
      <c r="G46" s="117"/>
    </row>
    <row r="47" spans="1:11" ht="15.75" x14ac:dyDescent="0.25">
      <c r="F47" s="116"/>
      <c r="G47" s="117"/>
    </row>
    <row r="48" spans="1:11" ht="15.75" x14ac:dyDescent="0.25">
      <c r="F48" s="116"/>
      <c r="G48" s="117"/>
    </row>
    <row r="49" spans="6:7" ht="15.75" x14ac:dyDescent="0.25">
      <c r="F49" s="116"/>
      <c r="G49" s="117"/>
    </row>
    <row r="50" spans="6:7" ht="15.75" x14ac:dyDescent="0.25">
      <c r="F50" s="25"/>
    </row>
  </sheetData>
  <mergeCells count="5">
    <mergeCell ref="A1:H1"/>
    <mergeCell ref="A3:C3"/>
    <mergeCell ref="A21:C21"/>
    <mergeCell ref="G21:K21"/>
    <mergeCell ref="F37:G37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A6810-397F-4CE8-A1B5-3FDBA4E44361}">
  <sheetPr>
    <pageSetUpPr fitToPage="1"/>
  </sheetPr>
  <dimension ref="A1:K51"/>
  <sheetViews>
    <sheetView topLeftCell="A2" workbookViewId="0">
      <selection activeCell="E15" sqref="E15"/>
    </sheetView>
  </sheetViews>
  <sheetFormatPr defaultRowHeight="15" x14ac:dyDescent="0.25"/>
  <cols>
    <col min="1" max="1" width="15" customWidth="1"/>
    <col min="2" max="2" width="11.28515625" customWidth="1"/>
    <col min="3" max="3" width="10.7109375" customWidth="1"/>
    <col min="4" max="4" width="8.7109375" bestFit="1" customWidth="1"/>
    <col min="5" max="5" width="10.140625" bestFit="1" customWidth="1"/>
    <col min="6" max="6" width="12.7109375" bestFit="1" customWidth="1"/>
    <col min="7" max="7" width="14.28515625" customWidth="1"/>
    <col min="8" max="8" width="11.7109375" customWidth="1"/>
    <col min="9" max="9" width="15.7109375" bestFit="1" customWidth="1"/>
    <col min="11" max="11" width="11.7109375" customWidth="1"/>
    <col min="13" max="13" width="10" customWidth="1"/>
    <col min="14" max="14" width="11" customWidth="1"/>
  </cols>
  <sheetData>
    <row r="1" spans="1:8" ht="27" thickBot="1" x14ac:dyDescent="0.45">
      <c r="A1" s="239" t="s">
        <v>0</v>
      </c>
      <c r="B1" s="240"/>
      <c r="C1" s="240"/>
      <c r="D1" s="240"/>
      <c r="E1" s="240"/>
      <c r="F1" s="240"/>
      <c r="G1" s="240"/>
      <c r="H1" s="241"/>
    </row>
    <row r="2" spans="1:8" ht="15.75" thickBot="1" x14ac:dyDescent="0.3"/>
    <row r="3" spans="1:8" ht="19.5" thickBot="1" x14ac:dyDescent="0.35">
      <c r="A3" s="242" t="s">
        <v>1</v>
      </c>
      <c r="B3" s="244"/>
    </row>
    <row r="4" spans="1:8" ht="16.5" thickBot="1" x14ac:dyDescent="0.3">
      <c r="D4" s="3" t="s">
        <v>2</v>
      </c>
      <c r="E4" s="3" t="s">
        <v>3</v>
      </c>
      <c r="F4" s="3" t="s">
        <v>4</v>
      </c>
      <c r="G4" s="3" t="s">
        <v>5</v>
      </c>
      <c r="H4" s="1"/>
    </row>
    <row r="5" spans="1:8" ht="23.25" thickBot="1" x14ac:dyDescent="0.3">
      <c r="A5" s="7" t="s">
        <v>6</v>
      </c>
      <c r="B5" s="8" t="s">
        <v>7</v>
      </c>
      <c r="C5" s="8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9" t="s">
        <v>13</v>
      </c>
    </row>
    <row r="6" spans="1:8" ht="15.75" x14ac:dyDescent="0.25">
      <c r="A6" s="86">
        <v>44024</v>
      </c>
      <c r="B6" s="87">
        <v>18532173</v>
      </c>
      <c r="C6" s="87" t="s">
        <v>15</v>
      </c>
      <c r="D6" s="88">
        <v>38399</v>
      </c>
      <c r="E6" s="88">
        <v>24120</v>
      </c>
      <c r="F6" s="60">
        <v>270</v>
      </c>
      <c r="G6" s="88">
        <v>14279</v>
      </c>
      <c r="H6" s="61">
        <v>4802.9799999999996</v>
      </c>
    </row>
    <row r="7" spans="1:8" ht="15.75" x14ac:dyDescent="0.25">
      <c r="A7" s="89">
        <v>44053</v>
      </c>
      <c r="B7" s="21">
        <v>18532173</v>
      </c>
      <c r="C7" s="21" t="s">
        <v>15</v>
      </c>
      <c r="D7" s="47">
        <v>50070</v>
      </c>
      <c r="E7" s="47">
        <v>29460</v>
      </c>
      <c r="F7" s="24">
        <v>291</v>
      </c>
      <c r="G7" s="47">
        <v>20610</v>
      </c>
      <c r="H7" s="62">
        <v>5669.7</v>
      </c>
    </row>
    <row r="8" spans="1:8" ht="15.75" x14ac:dyDescent="0.25">
      <c r="A8" s="89">
        <v>44083</v>
      </c>
      <c r="B8" s="21">
        <v>18532173</v>
      </c>
      <c r="C8" s="21" t="s">
        <v>15</v>
      </c>
      <c r="D8" s="46">
        <v>61636</v>
      </c>
      <c r="E8" s="46">
        <v>35480</v>
      </c>
      <c r="F8" s="22">
        <v>289</v>
      </c>
      <c r="G8" s="46">
        <v>26155</v>
      </c>
      <c r="H8" s="62">
        <v>5986.22</v>
      </c>
    </row>
    <row r="9" spans="1:8" ht="15.75" x14ac:dyDescent="0.25">
      <c r="A9" s="89">
        <v>44112</v>
      </c>
      <c r="B9" s="21">
        <v>18532173</v>
      </c>
      <c r="C9" s="21" t="s">
        <v>15</v>
      </c>
      <c r="D9" s="47">
        <v>50990</v>
      </c>
      <c r="E9" s="47">
        <v>28483</v>
      </c>
      <c r="F9" s="24">
        <v>260</v>
      </c>
      <c r="G9" s="47">
        <v>22507</v>
      </c>
      <c r="H9" s="62">
        <v>4681.8999999999996</v>
      </c>
    </row>
    <row r="10" spans="1:8" ht="15.75" x14ac:dyDescent="0.25">
      <c r="A10" s="89">
        <v>44143</v>
      </c>
      <c r="B10" s="21">
        <v>18532173</v>
      </c>
      <c r="C10" s="21" t="s">
        <v>15</v>
      </c>
      <c r="D10" s="46">
        <v>48404</v>
      </c>
      <c r="E10" s="46">
        <v>24506</v>
      </c>
      <c r="F10" s="22">
        <v>128</v>
      </c>
      <c r="G10" s="46">
        <v>23897</v>
      </c>
      <c r="H10" s="62">
        <v>4046.93</v>
      </c>
    </row>
    <row r="11" spans="1:8" ht="15.75" x14ac:dyDescent="0.25">
      <c r="A11" s="89">
        <v>44174</v>
      </c>
      <c r="B11" s="21">
        <v>18532173</v>
      </c>
      <c r="C11" s="21" t="s">
        <v>15</v>
      </c>
      <c r="D11" s="47">
        <v>41809</v>
      </c>
      <c r="E11" s="47">
        <v>21736</v>
      </c>
      <c r="F11" s="24">
        <v>124</v>
      </c>
      <c r="G11" s="47">
        <v>20073</v>
      </c>
      <c r="H11" s="62">
        <v>3646.05</v>
      </c>
    </row>
    <row r="12" spans="1:8" ht="15.75" x14ac:dyDescent="0.25">
      <c r="A12" s="89">
        <v>44208</v>
      </c>
      <c r="B12" s="21">
        <v>18532173</v>
      </c>
      <c r="C12" s="21" t="s">
        <v>15</v>
      </c>
      <c r="D12" s="46">
        <v>40411</v>
      </c>
      <c r="E12" s="46">
        <v>20936</v>
      </c>
      <c r="F12" s="22">
        <v>124</v>
      </c>
      <c r="G12" s="46">
        <v>19475</v>
      </c>
      <c r="H12" s="62">
        <v>3625.05</v>
      </c>
    </row>
    <row r="13" spans="1:8" ht="15.75" x14ac:dyDescent="0.25">
      <c r="A13" s="89">
        <v>44237</v>
      </c>
      <c r="B13" s="21">
        <v>18532173</v>
      </c>
      <c r="C13" s="21" t="s">
        <v>15</v>
      </c>
      <c r="D13" s="47">
        <v>36420</v>
      </c>
      <c r="E13" s="47">
        <v>20593</v>
      </c>
      <c r="F13" s="24">
        <v>119</v>
      </c>
      <c r="G13" s="47">
        <v>15826</v>
      </c>
      <c r="H13" s="62">
        <v>3482.67</v>
      </c>
    </row>
    <row r="14" spans="1:8" ht="15.75" x14ac:dyDescent="0.25">
      <c r="A14" s="89">
        <v>44269</v>
      </c>
      <c r="B14" s="21">
        <v>18532173</v>
      </c>
      <c r="C14" s="21" t="s">
        <v>15</v>
      </c>
      <c r="D14" s="46">
        <v>39196</v>
      </c>
      <c r="E14" s="46">
        <v>21523</v>
      </c>
      <c r="F14" s="22">
        <v>113</v>
      </c>
      <c r="G14" s="46">
        <v>17672</v>
      </c>
      <c r="H14" s="62">
        <v>3599.45</v>
      </c>
    </row>
    <row r="15" spans="1:8" ht="15.75" x14ac:dyDescent="0.25">
      <c r="A15" s="89">
        <v>44297</v>
      </c>
      <c r="B15" s="21"/>
      <c r="C15" s="21" t="s">
        <v>15</v>
      </c>
      <c r="D15" s="24">
        <v>38733</v>
      </c>
      <c r="E15" s="24"/>
      <c r="F15" s="24"/>
      <c r="G15" s="24"/>
      <c r="H15" s="62">
        <v>3400.65</v>
      </c>
    </row>
    <row r="16" spans="1:8" ht="15.75" x14ac:dyDescent="0.25">
      <c r="A16" s="89">
        <v>44327</v>
      </c>
      <c r="B16" s="21">
        <v>18532173</v>
      </c>
      <c r="C16" s="21" t="s">
        <v>15</v>
      </c>
      <c r="D16" s="22">
        <v>38271</v>
      </c>
      <c r="E16" s="22">
        <v>21989</v>
      </c>
      <c r="F16" s="22">
        <v>127</v>
      </c>
      <c r="G16" s="22">
        <v>16281</v>
      </c>
      <c r="H16" s="62">
        <v>3657.89</v>
      </c>
    </row>
    <row r="17" spans="1:11" ht="16.5" thickBot="1" x14ac:dyDescent="0.3">
      <c r="A17" s="90">
        <v>44357</v>
      </c>
      <c r="B17" s="91">
        <v>18532173</v>
      </c>
      <c r="C17" s="113" t="s">
        <v>15</v>
      </c>
      <c r="D17" s="126">
        <v>62928</v>
      </c>
      <c r="E17" s="63">
        <v>37427</v>
      </c>
      <c r="F17" s="63">
        <v>264</v>
      </c>
      <c r="G17" s="63">
        <v>25501</v>
      </c>
      <c r="H17" s="64">
        <v>6367.01</v>
      </c>
    </row>
    <row r="18" spans="1:11" ht="16.5" thickBot="1" x14ac:dyDescent="0.3">
      <c r="A18" s="25"/>
      <c r="B18" s="25"/>
      <c r="C18" s="108" t="s">
        <v>9</v>
      </c>
      <c r="D18" s="107">
        <f>SUM(D6:D17)</f>
        <v>547267</v>
      </c>
      <c r="E18" s="25"/>
      <c r="F18" s="25"/>
      <c r="G18" s="25"/>
      <c r="H18" s="85">
        <f>SUM(H6:H17)</f>
        <v>52966.5</v>
      </c>
    </row>
    <row r="20" spans="1:11" ht="15.75" thickBot="1" x14ac:dyDescent="0.3"/>
    <row r="21" spans="1:11" ht="19.5" thickBot="1" x14ac:dyDescent="0.35">
      <c r="A21" s="248" t="s">
        <v>16</v>
      </c>
      <c r="B21" s="248"/>
      <c r="C21" s="248"/>
      <c r="D21" s="248"/>
      <c r="G21" s="245" t="s">
        <v>17</v>
      </c>
      <c r="H21" s="246"/>
      <c r="I21" s="246"/>
      <c r="J21" s="246"/>
      <c r="K21" s="247"/>
    </row>
    <row r="22" spans="1:11" ht="15.75" thickBot="1" x14ac:dyDescent="0.3">
      <c r="A22" s="5" t="s">
        <v>6</v>
      </c>
      <c r="B22" s="6" t="s">
        <v>7</v>
      </c>
      <c r="C22" s="6" t="s">
        <v>8</v>
      </c>
      <c r="D22" s="6" t="s">
        <v>18</v>
      </c>
      <c r="E22" s="10" t="s">
        <v>13</v>
      </c>
      <c r="G22" s="5" t="s">
        <v>6</v>
      </c>
      <c r="H22" s="6" t="s">
        <v>7</v>
      </c>
      <c r="I22" s="6" t="s">
        <v>8</v>
      </c>
      <c r="J22" s="6" t="s">
        <v>18</v>
      </c>
      <c r="K22" s="10" t="s">
        <v>13</v>
      </c>
    </row>
    <row r="23" spans="1:11" ht="15.75" x14ac:dyDescent="0.25">
      <c r="A23" s="65">
        <v>44024</v>
      </c>
      <c r="B23" s="60">
        <v>6409662</v>
      </c>
      <c r="C23" s="60">
        <v>202</v>
      </c>
      <c r="D23" s="60">
        <v>136</v>
      </c>
      <c r="E23" s="97">
        <v>86.67</v>
      </c>
      <c r="G23" s="69">
        <v>44024</v>
      </c>
      <c r="H23" s="70" t="s">
        <v>21</v>
      </c>
      <c r="I23" s="71" t="s">
        <v>22</v>
      </c>
      <c r="J23" s="72">
        <v>1</v>
      </c>
      <c r="K23" s="199">
        <v>100.34</v>
      </c>
    </row>
    <row r="24" spans="1:11" ht="15.75" x14ac:dyDescent="0.25">
      <c r="A24" s="66">
        <v>44053</v>
      </c>
      <c r="B24" s="24">
        <v>6409662</v>
      </c>
      <c r="C24" s="24">
        <v>202</v>
      </c>
      <c r="D24" s="24">
        <v>129</v>
      </c>
      <c r="E24" s="98">
        <v>84.13</v>
      </c>
      <c r="G24" s="92">
        <v>44053</v>
      </c>
      <c r="H24" s="44" t="s">
        <v>21</v>
      </c>
      <c r="I24" s="37" t="s">
        <v>22</v>
      </c>
      <c r="J24" s="38">
        <v>2</v>
      </c>
      <c r="K24" s="93">
        <v>100.69</v>
      </c>
    </row>
    <row r="25" spans="1:11" ht="15.75" x14ac:dyDescent="0.25">
      <c r="A25" s="67">
        <v>44083</v>
      </c>
      <c r="B25" s="22">
        <v>6409662</v>
      </c>
      <c r="C25" s="22">
        <v>202</v>
      </c>
      <c r="D25" s="22">
        <v>138</v>
      </c>
      <c r="E25" s="99">
        <v>92.92</v>
      </c>
      <c r="G25" s="74">
        <v>44083</v>
      </c>
      <c r="H25" s="36" t="s">
        <v>21</v>
      </c>
      <c r="I25" s="41" t="s">
        <v>22</v>
      </c>
      <c r="J25" s="42">
        <v>139</v>
      </c>
      <c r="K25" s="94">
        <v>151.19</v>
      </c>
    </row>
    <row r="26" spans="1:11" ht="15.75" x14ac:dyDescent="0.25">
      <c r="A26" s="66">
        <v>44112</v>
      </c>
      <c r="B26" s="24">
        <v>6409662</v>
      </c>
      <c r="C26" s="24">
        <v>202</v>
      </c>
      <c r="D26" s="24">
        <v>155</v>
      </c>
      <c r="E26" s="98">
        <v>98.28</v>
      </c>
      <c r="G26" s="92">
        <v>44112</v>
      </c>
      <c r="H26" s="44" t="s">
        <v>21</v>
      </c>
      <c r="I26" s="37" t="s">
        <v>22</v>
      </c>
      <c r="J26" s="38">
        <v>826</v>
      </c>
      <c r="K26" s="93">
        <v>410.44</v>
      </c>
    </row>
    <row r="27" spans="1:11" ht="15.75" x14ac:dyDescent="0.25">
      <c r="A27" s="67">
        <v>44143</v>
      </c>
      <c r="B27" s="22">
        <v>6409662</v>
      </c>
      <c r="C27" s="22">
        <v>202</v>
      </c>
      <c r="D27" s="22">
        <v>159</v>
      </c>
      <c r="E27" s="99">
        <v>101.7</v>
      </c>
      <c r="G27" s="74">
        <v>44143</v>
      </c>
      <c r="H27" s="36" t="s">
        <v>21</v>
      </c>
      <c r="I27" s="41" t="s">
        <v>22</v>
      </c>
      <c r="J27" s="42">
        <v>2290</v>
      </c>
      <c r="K27" s="94">
        <v>949.9</v>
      </c>
    </row>
    <row r="28" spans="1:11" ht="15.75" x14ac:dyDescent="0.25">
      <c r="A28" s="66">
        <v>44174</v>
      </c>
      <c r="B28" s="24">
        <v>6409662</v>
      </c>
      <c r="C28" s="24">
        <v>202</v>
      </c>
      <c r="D28" s="24">
        <v>156</v>
      </c>
      <c r="E28" s="98">
        <v>125.61</v>
      </c>
      <c r="G28" s="92">
        <v>44174</v>
      </c>
      <c r="H28" s="44" t="s">
        <v>21</v>
      </c>
      <c r="I28" s="37" t="s">
        <v>22</v>
      </c>
      <c r="J28" s="38">
        <v>3562</v>
      </c>
      <c r="K28" s="93">
        <v>1722.55</v>
      </c>
    </row>
    <row r="29" spans="1:11" ht="15.75" x14ac:dyDescent="0.25">
      <c r="A29" s="67">
        <v>44208</v>
      </c>
      <c r="B29" s="22">
        <v>6409662</v>
      </c>
      <c r="C29" s="22">
        <v>202</v>
      </c>
      <c r="D29" s="22">
        <v>177</v>
      </c>
      <c r="E29" s="99">
        <v>137.47999999999999</v>
      </c>
      <c r="G29" s="74">
        <v>44208</v>
      </c>
      <c r="H29" s="36" t="s">
        <v>21</v>
      </c>
      <c r="I29" s="41" t="s">
        <v>22</v>
      </c>
      <c r="J29" s="42">
        <v>5287</v>
      </c>
      <c r="K29" s="94">
        <v>2491.89</v>
      </c>
    </row>
    <row r="30" spans="1:11" ht="15.75" x14ac:dyDescent="0.25">
      <c r="A30" s="66">
        <v>44237</v>
      </c>
      <c r="B30" s="24">
        <v>6409662</v>
      </c>
      <c r="C30" s="24">
        <v>202</v>
      </c>
      <c r="D30" s="24">
        <v>160</v>
      </c>
      <c r="E30" s="98">
        <v>123.93</v>
      </c>
      <c r="G30" s="92">
        <v>44237</v>
      </c>
      <c r="H30" s="44" t="s">
        <v>21</v>
      </c>
      <c r="I30" s="37" t="s">
        <v>22</v>
      </c>
      <c r="J30" s="38">
        <v>4725</v>
      </c>
      <c r="K30" s="93">
        <v>2161.77</v>
      </c>
    </row>
    <row r="31" spans="1:11" ht="15.75" x14ac:dyDescent="0.25">
      <c r="A31" s="67">
        <v>44269</v>
      </c>
      <c r="B31" s="22">
        <v>6409662</v>
      </c>
      <c r="C31" s="22">
        <v>202</v>
      </c>
      <c r="D31" s="22">
        <v>171</v>
      </c>
      <c r="E31" s="99">
        <v>130.22</v>
      </c>
      <c r="G31" s="74">
        <v>44269</v>
      </c>
      <c r="H31" s="36" t="s">
        <v>21</v>
      </c>
      <c r="I31" s="41" t="s">
        <v>22</v>
      </c>
      <c r="J31" s="42">
        <v>3696</v>
      </c>
      <c r="K31" s="94">
        <v>1709.86</v>
      </c>
    </row>
    <row r="32" spans="1:11" ht="30.75" x14ac:dyDescent="0.25">
      <c r="A32" s="67" t="s">
        <v>40</v>
      </c>
      <c r="B32" s="22"/>
      <c r="C32" s="22"/>
      <c r="D32" s="22"/>
      <c r="E32" s="99"/>
      <c r="G32" s="74">
        <v>44298</v>
      </c>
      <c r="H32" s="36" t="s">
        <v>21</v>
      </c>
      <c r="I32" s="41" t="s">
        <v>22</v>
      </c>
      <c r="J32" s="42">
        <v>2101</v>
      </c>
      <c r="K32" s="94">
        <v>1385.86</v>
      </c>
    </row>
    <row r="33" spans="1:11" ht="15.75" x14ac:dyDescent="0.25">
      <c r="A33" s="67">
        <v>44327</v>
      </c>
      <c r="B33" s="22">
        <v>6409662</v>
      </c>
      <c r="C33" s="22">
        <v>202</v>
      </c>
      <c r="D33" s="22">
        <v>162</v>
      </c>
      <c r="E33" s="99">
        <v>203.89</v>
      </c>
      <c r="G33" s="74">
        <v>44327</v>
      </c>
      <c r="H33" s="36" t="s">
        <v>21</v>
      </c>
      <c r="I33" s="41" t="s">
        <v>22</v>
      </c>
      <c r="J33" s="42">
        <v>1773</v>
      </c>
      <c r="K33" s="94">
        <v>1797.91</v>
      </c>
    </row>
    <row r="34" spans="1:11" ht="16.5" thickBot="1" x14ac:dyDescent="0.3">
      <c r="A34" s="68">
        <v>44357</v>
      </c>
      <c r="B34" s="100">
        <v>6409662</v>
      </c>
      <c r="C34" s="63">
        <v>202</v>
      </c>
      <c r="D34" s="63">
        <v>159</v>
      </c>
      <c r="E34" s="101">
        <v>194.79</v>
      </c>
      <c r="G34" s="75">
        <v>44357</v>
      </c>
      <c r="H34" s="95" t="s">
        <v>21</v>
      </c>
      <c r="I34" s="76" t="s">
        <v>22</v>
      </c>
      <c r="J34" s="77">
        <v>188</v>
      </c>
      <c r="K34" s="96">
        <v>282.08999999999997</v>
      </c>
    </row>
    <row r="35" spans="1:11" ht="16.5" thickBot="1" x14ac:dyDescent="0.3">
      <c r="A35" s="25"/>
      <c r="B35" s="25"/>
      <c r="C35" s="25"/>
      <c r="D35" s="25"/>
      <c r="E35" s="85">
        <f>SUM(E23:E34)</f>
        <v>1379.62</v>
      </c>
      <c r="G35" s="25"/>
      <c r="H35" s="25"/>
      <c r="I35" s="25"/>
      <c r="J35" s="25"/>
      <c r="K35" s="85">
        <f>SUM(K23:K34)</f>
        <v>13264.490000000002</v>
      </c>
    </row>
    <row r="36" spans="1:11" ht="19.5" thickBot="1" x14ac:dyDescent="0.35">
      <c r="C36" s="108" t="s">
        <v>29</v>
      </c>
      <c r="D36" s="115">
        <f>SUM(D23:D35)</f>
        <v>1702</v>
      </c>
      <c r="F36" s="226" t="s">
        <v>24</v>
      </c>
      <c r="I36" s="108" t="s">
        <v>29</v>
      </c>
      <c r="J36" s="107">
        <f>SUM(J23:J35)</f>
        <v>24590</v>
      </c>
    </row>
    <row r="37" spans="1:11" ht="19.5" thickBot="1" x14ac:dyDescent="0.35">
      <c r="F37" s="12" t="s">
        <v>25</v>
      </c>
      <c r="G37" s="227"/>
    </row>
    <row r="38" spans="1:11" ht="26.25" thickBot="1" x14ac:dyDescent="0.35">
      <c r="F38" s="78">
        <v>44187</v>
      </c>
      <c r="G38" s="11" t="s">
        <v>26</v>
      </c>
      <c r="I38" s="111" t="s">
        <v>29</v>
      </c>
      <c r="J38" s="112">
        <f>SUM(J36,D36)</f>
        <v>26292</v>
      </c>
    </row>
    <row r="39" spans="1:11" ht="18.75" x14ac:dyDescent="0.3">
      <c r="A39" s="2" t="s">
        <v>23</v>
      </c>
      <c r="F39" s="103">
        <v>44234</v>
      </c>
      <c r="G39" s="102">
        <v>540.9</v>
      </c>
    </row>
    <row r="40" spans="1:11" ht="15.75" x14ac:dyDescent="0.25">
      <c r="F40" s="92">
        <v>44234</v>
      </c>
      <c r="G40" s="104">
        <v>278.3</v>
      </c>
    </row>
    <row r="41" spans="1:11" ht="15.75" x14ac:dyDescent="0.25">
      <c r="F41" s="74">
        <v>44235</v>
      </c>
      <c r="G41" s="93">
        <v>0</v>
      </c>
    </row>
    <row r="42" spans="1:11" ht="15.75" x14ac:dyDescent="0.25">
      <c r="F42" s="92">
        <v>44236</v>
      </c>
      <c r="G42" s="94">
        <v>175.4</v>
      </c>
    </row>
    <row r="43" spans="1:11" ht="15.75" x14ac:dyDescent="0.25">
      <c r="F43" s="74">
        <v>44241</v>
      </c>
      <c r="G43" s="93">
        <v>229.3</v>
      </c>
    </row>
    <row r="44" spans="1:11" ht="16.5" thickBot="1" x14ac:dyDescent="0.3">
      <c r="F44" s="75">
        <v>44245</v>
      </c>
      <c r="G44" s="94">
        <v>533.5</v>
      </c>
    </row>
    <row r="45" spans="1:11" ht="16.5" thickBot="1" x14ac:dyDescent="0.3">
      <c r="F45" s="116"/>
      <c r="G45" s="96">
        <v>610.1</v>
      </c>
    </row>
    <row r="46" spans="1:11" ht="16.5" thickBot="1" x14ac:dyDescent="0.3">
      <c r="F46" s="116"/>
      <c r="G46" s="85">
        <f>SUM(G39:G45)</f>
        <v>2367.5</v>
      </c>
    </row>
    <row r="47" spans="1:11" ht="15.75" x14ac:dyDescent="0.25">
      <c r="F47" s="116"/>
      <c r="G47" s="117"/>
    </row>
    <row r="48" spans="1:11" ht="15.75" x14ac:dyDescent="0.25">
      <c r="F48" s="116"/>
      <c r="G48" s="117"/>
    </row>
    <row r="49" spans="6:7" ht="15.75" x14ac:dyDescent="0.25">
      <c r="F49" s="25"/>
      <c r="G49" s="117"/>
    </row>
    <row r="50" spans="6:7" ht="15.75" x14ac:dyDescent="0.25">
      <c r="F50" s="25"/>
    </row>
    <row r="51" spans="6:7" ht="15.75" x14ac:dyDescent="0.25">
      <c r="G51" s="25"/>
    </row>
  </sheetData>
  <mergeCells count="4">
    <mergeCell ref="A1:H1"/>
    <mergeCell ref="A3:B3"/>
    <mergeCell ref="G21:K21"/>
    <mergeCell ref="A21:D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4E6AD-B6DB-4E57-B06A-38906CEE29C0}">
  <dimension ref="A1:K50"/>
  <sheetViews>
    <sheetView topLeftCell="A6" workbookViewId="0">
      <selection activeCell="K39" sqref="K39"/>
    </sheetView>
  </sheetViews>
  <sheetFormatPr defaultRowHeight="15" x14ac:dyDescent="0.25"/>
  <cols>
    <col min="1" max="1" width="15.42578125" customWidth="1"/>
    <col min="2" max="2" width="11.7109375" bestFit="1" customWidth="1"/>
    <col min="3" max="3" width="13.85546875" bestFit="1" customWidth="1"/>
    <col min="4" max="4" width="10.85546875" bestFit="1" customWidth="1"/>
    <col min="5" max="5" width="13.85546875" bestFit="1" customWidth="1"/>
    <col min="6" max="6" width="13.28515625" customWidth="1"/>
    <col min="7" max="7" width="14.42578125" customWidth="1"/>
    <col min="8" max="8" width="20.42578125" customWidth="1"/>
    <col min="9" max="9" width="13.28515625" bestFit="1" customWidth="1"/>
    <col min="10" max="10" width="15.7109375" bestFit="1" customWidth="1"/>
    <col min="11" max="11" width="12.7109375" bestFit="1" customWidth="1"/>
  </cols>
  <sheetData>
    <row r="1" spans="1:8" ht="27" thickBot="1" x14ac:dyDescent="0.45">
      <c r="A1" s="239" t="s">
        <v>0</v>
      </c>
      <c r="B1" s="240"/>
      <c r="C1" s="240"/>
      <c r="D1" s="240"/>
      <c r="E1" s="240"/>
      <c r="F1" s="240"/>
      <c r="G1" s="240"/>
      <c r="H1" s="241"/>
    </row>
    <row r="2" spans="1:8" ht="15.75" thickBot="1" x14ac:dyDescent="0.3"/>
    <row r="3" spans="1:8" ht="19.5" thickBot="1" x14ac:dyDescent="0.35">
      <c r="A3" s="242" t="s">
        <v>1</v>
      </c>
      <c r="B3" s="243"/>
      <c r="C3" s="244"/>
    </row>
    <row r="4" spans="1:8" ht="16.5" thickBot="1" x14ac:dyDescent="0.3">
      <c r="D4" s="17" t="s">
        <v>2</v>
      </c>
      <c r="E4" s="17" t="s">
        <v>3</v>
      </c>
      <c r="F4" s="17" t="s">
        <v>4</v>
      </c>
      <c r="G4" s="17" t="s">
        <v>5</v>
      </c>
      <c r="H4" s="18"/>
    </row>
    <row r="5" spans="1:8" ht="23.25" thickBot="1" x14ac:dyDescent="0.3">
      <c r="A5" s="135" t="s">
        <v>6</v>
      </c>
      <c r="B5" s="136" t="s">
        <v>7</v>
      </c>
      <c r="C5" s="136" t="s">
        <v>8</v>
      </c>
      <c r="D5" s="137" t="s">
        <v>9</v>
      </c>
      <c r="E5" s="137" t="s">
        <v>10</v>
      </c>
      <c r="F5" s="137" t="s">
        <v>11</v>
      </c>
      <c r="G5" s="137" t="s">
        <v>12</v>
      </c>
      <c r="H5" s="138" t="s">
        <v>13</v>
      </c>
    </row>
    <row r="6" spans="1:8" ht="15.75" x14ac:dyDescent="0.25">
      <c r="A6" s="205">
        <v>44389</v>
      </c>
      <c r="B6" s="164">
        <v>18532173</v>
      </c>
      <c r="C6" s="208" t="s">
        <v>15</v>
      </c>
      <c r="D6" s="210" t="s">
        <v>34</v>
      </c>
      <c r="E6" s="210" t="s">
        <v>35</v>
      </c>
      <c r="F6" s="210" t="s">
        <v>36</v>
      </c>
      <c r="G6" s="210" t="s">
        <v>37</v>
      </c>
      <c r="H6" s="202">
        <v>6207.05</v>
      </c>
    </row>
    <row r="7" spans="1:8" ht="15.75" x14ac:dyDescent="0.25">
      <c r="A7" s="206">
        <v>44418</v>
      </c>
      <c r="B7" s="164">
        <v>18532173</v>
      </c>
      <c r="C7" s="209" t="s">
        <v>15</v>
      </c>
      <c r="D7" s="200">
        <v>60264</v>
      </c>
      <c r="E7" s="200">
        <v>37310</v>
      </c>
      <c r="F7" s="200">
        <v>220</v>
      </c>
      <c r="G7" s="200">
        <v>22954</v>
      </c>
      <c r="H7" s="203">
        <v>6091.72</v>
      </c>
    </row>
    <row r="8" spans="1:8" ht="15.75" x14ac:dyDescent="0.25">
      <c r="A8" s="206">
        <v>44448</v>
      </c>
      <c r="B8" s="164">
        <v>18532173</v>
      </c>
      <c r="C8" s="209" t="s">
        <v>15</v>
      </c>
      <c r="D8" s="211">
        <v>66252</v>
      </c>
      <c r="E8" s="211">
        <v>40034</v>
      </c>
      <c r="F8" s="211">
        <v>351</v>
      </c>
      <c r="G8" s="211">
        <v>26217</v>
      </c>
      <c r="H8" s="203">
        <v>7439.87</v>
      </c>
    </row>
    <row r="9" spans="1:8" ht="15.75" x14ac:dyDescent="0.25">
      <c r="A9" s="206">
        <v>44479</v>
      </c>
      <c r="B9" s="164">
        <v>18532173</v>
      </c>
      <c r="C9" s="209" t="s">
        <v>15</v>
      </c>
      <c r="D9" s="200">
        <v>64811</v>
      </c>
      <c r="E9" s="200">
        <v>40780</v>
      </c>
      <c r="F9" s="200">
        <v>351</v>
      </c>
      <c r="G9" s="200">
        <v>24031</v>
      </c>
      <c r="H9" s="203">
        <v>6692.16</v>
      </c>
    </row>
    <row r="10" spans="1:8" ht="15.75" x14ac:dyDescent="0.25">
      <c r="A10" s="206">
        <v>44508</v>
      </c>
      <c r="B10" s="164">
        <v>18532173</v>
      </c>
      <c r="C10" s="164" t="s">
        <v>15</v>
      </c>
      <c r="D10" s="201">
        <v>43351</v>
      </c>
      <c r="E10" s="201">
        <v>24490</v>
      </c>
      <c r="F10" s="201">
        <v>255</v>
      </c>
      <c r="G10" s="201">
        <v>18861</v>
      </c>
      <c r="H10" s="203">
        <v>5002.12</v>
      </c>
    </row>
    <row r="11" spans="1:8" ht="15.75" x14ac:dyDescent="0.25">
      <c r="A11" s="206">
        <v>44542</v>
      </c>
      <c r="B11" s="164">
        <v>18532173</v>
      </c>
      <c r="C11" s="164" t="s">
        <v>15</v>
      </c>
      <c r="D11" s="200">
        <v>50124</v>
      </c>
      <c r="E11" s="200">
        <v>27337</v>
      </c>
      <c r="F11" s="200">
        <v>143</v>
      </c>
      <c r="G11" s="200">
        <v>22787</v>
      </c>
      <c r="H11" s="203">
        <v>4531.1000000000004</v>
      </c>
    </row>
    <row r="12" spans="1:8" ht="15.75" x14ac:dyDescent="0.25">
      <c r="A12" s="206">
        <v>44573</v>
      </c>
      <c r="B12" s="164">
        <v>18532173</v>
      </c>
      <c r="C12" s="164" t="s">
        <v>15</v>
      </c>
      <c r="D12" s="201">
        <v>44404</v>
      </c>
      <c r="E12" s="201">
        <v>22522</v>
      </c>
      <c r="F12" s="201">
        <v>141</v>
      </c>
      <c r="G12" s="201">
        <v>21882</v>
      </c>
      <c r="H12" s="203">
        <v>4402.75</v>
      </c>
    </row>
    <row r="13" spans="1:8" ht="15.75" x14ac:dyDescent="0.25">
      <c r="A13" s="206">
        <v>44602</v>
      </c>
      <c r="B13" s="164">
        <v>18532173</v>
      </c>
      <c r="C13" s="164" t="s">
        <v>15</v>
      </c>
      <c r="D13" s="200">
        <v>46282</v>
      </c>
      <c r="E13" s="200">
        <v>26303</v>
      </c>
      <c r="F13" s="200">
        <v>145</v>
      </c>
      <c r="G13" s="200">
        <v>19979</v>
      </c>
      <c r="H13" s="203">
        <v>5057.25</v>
      </c>
    </row>
    <row r="14" spans="1:8" ht="15.75" x14ac:dyDescent="0.25">
      <c r="A14" s="206">
        <v>44635</v>
      </c>
      <c r="B14" s="164">
        <v>18532173</v>
      </c>
      <c r="C14" s="164" t="s">
        <v>15</v>
      </c>
      <c r="D14" s="201">
        <v>50218</v>
      </c>
      <c r="E14" s="201">
        <v>27885</v>
      </c>
      <c r="F14" s="201">
        <v>140</v>
      </c>
      <c r="G14" s="201">
        <v>22333</v>
      </c>
      <c r="H14" s="203">
        <v>5297.18</v>
      </c>
    </row>
    <row r="15" spans="1:8" ht="15.75" x14ac:dyDescent="0.25">
      <c r="A15" s="206">
        <v>44663</v>
      </c>
      <c r="B15" s="164">
        <v>18532173</v>
      </c>
      <c r="C15" s="164" t="s">
        <v>15</v>
      </c>
      <c r="D15" s="200">
        <v>38486</v>
      </c>
      <c r="E15" s="200">
        <v>21516</v>
      </c>
      <c r="F15" s="200">
        <v>137</v>
      </c>
      <c r="G15" s="200">
        <v>16970</v>
      </c>
      <c r="H15" s="203">
        <v>4418.5600000000004</v>
      </c>
    </row>
    <row r="16" spans="1:8" ht="15.75" x14ac:dyDescent="0.25">
      <c r="A16" s="206">
        <v>44692</v>
      </c>
      <c r="B16" s="164">
        <v>18532173</v>
      </c>
      <c r="C16" s="164" t="s">
        <v>15</v>
      </c>
      <c r="D16" s="201">
        <v>40634</v>
      </c>
      <c r="E16" s="201">
        <v>23517</v>
      </c>
      <c r="F16" s="201">
        <v>228</v>
      </c>
      <c r="G16" s="201">
        <v>17117</v>
      </c>
      <c r="H16" s="203">
        <v>5219.6400000000003</v>
      </c>
    </row>
    <row r="17" spans="1:11" ht="16.5" thickBot="1" x14ac:dyDescent="0.3">
      <c r="A17" s="207">
        <v>44724</v>
      </c>
      <c r="B17" s="165">
        <v>18532173</v>
      </c>
      <c r="C17" s="165" t="s">
        <v>15</v>
      </c>
      <c r="D17" s="212">
        <v>58602</v>
      </c>
      <c r="E17" s="212">
        <v>38624</v>
      </c>
      <c r="F17" s="212">
        <v>308</v>
      </c>
      <c r="G17" s="212">
        <v>21978</v>
      </c>
      <c r="H17" s="204">
        <v>7234.58</v>
      </c>
    </row>
    <row r="18" spans="1:11" ht="16.5" thickBot="1" x14ac:dyDescent="0.3">
      <c r="A18" s="25"/>
      <c r="B18" s="25"/>
      <c r="C18" s="162" t="s">
        <v>9</v>
      </c>
      <c r="D18" s="163">
        <f>SUM(D7:D17)</f>
        <v>563428</v>
      </c>
      <c r="E18" s="25"/>
      <c r="F18" s="25"/>
      <c r="G18" s="25"/>
      <c r="H18" s="59">
        <f>SUM(H7:H17)</f>
        <v>61386.93</v>
      </c>
    </row>
    <row r="20" spans="1:11" ht="15.75" thickBot="1" x14ac:dyDescent="0.3"/>
    <row r="21" spans="1:11" ht="19.5" thickBot="1" x14ac:dyDescent="0.35">
      <c r="A21" s="245" t="s">
        <v>16</v>
      </c>
      <c r="B21" s="246"/>
      <c r="C21" s="247"/>
      <c r="G21" s="245" t="s">
        <v>17</v>
      </c>
      <c r="H21" s="246"/>
      <c r="I21" s="246"/>
      <c r="J21" s="247"/>
    </row>
    <row r="22" spans="1:11" ht="15.75" thickBot="1" x14ac:dyDescent="0.3">
      <c r="A22" s="135" t="s">
        <v>6</v>
      </c>
      <c r="B22" s="136" t="s">
        <v>7</v>
      </c>
      <c r="C22" s="136" t="s">
        <v>8</v>
      </c>
      <c r="D22" s="136" t="s">
        <v>18</v>
      </c>
      <c r="E22" s="145" t="s">
        <v>13</v>
      </c>
      <c r="G22" s="166" t="s">
        <v>6</v>
      </c>
      <c r="H22" s="167" t="s">
        <v>7</v>
      </c>
      <c r="I22" s="167" t="s">
        <v>8</v>
      </c>
      <c r="J22" s="167" t="s">
        <v>18</v>
      </c>
      <c r="K22" s="168" t="s">
        <v>13</v>
      </c>
    </row>
    <row r="23" spans="1:11" ht="15.75" x14ac:dyDescent="0.25">
      <c r="A23" s="215">
        <v>44389</v>
      </c>
      <c r="B23" s="216">
        <v>6409662</v>
      </c>
      <c r="C23" s="216">
        <v>202</v>
      </c>
      <c r="D23" s="217">
        <v>150</v>
      </c>
      <c r="E23" s="218">
        <v>188</v>
      </c>
      <c r="G23" s="177">
        <v>44389</v>
      </c>
      <c r="H23" s="184" t="s">
        <v>21</v>
      </c>
      <c r="I23" s="180">
        <v>207</v>
      </c>
      <c r="J23" s="178">
        <v>2</v>
      </c>
      <c r="K23" s="179">
        <v>101.98</v>
      </c>
    </row>
    <row r="24" spans="1:11" ht="15.75" x14ac:dyDescent="0.25">
      <c r="A24" s="219">
        <v>44418</v>
      </c>
      <c r="B24" s="220">
        <v>6409662</v>
      </c>
      <c r="C24" s="220">
        <v>202</v>
      </c>
      <c r="D24" s="220">
        <v>132</v>
      </c>
      <c r="E24" s="221">
        <v>176.34</v>
      </c>
      <c r="G24" s="79">
        <v>44418</v>
      </c>
      <c r="H24" s="169" t="s">
        <v>21</v>
      </c>
      <c r="I24" s="170" t="s">
        <v>22</v>
      </c>
      <c r="J24" s="171">
        <v>1</v>
      </c>
      <c r="K24" s="174">
        <v>101.04</v>
      </c>
    </row>
    <row r="25" spans="1:11" ht="15.75" x14ac:dyDescent="0.25">
      <c r="A25" s="219">
        <v>44448</v>
      </c>
      <c r="B25" s="220">
        <v>6409662</v>
      </c>
      <c r="C25" s="220">
        <v>202</v>
      </c>
      <c r="D25" s="220">
        <v>145</v>
      </c>
      <c r="E25" s="221">
        <v>200.97</v>
      </c>
      <c r="G25" s="80">
        <v>44448</v>
      </c>
      <c r="H25" s="169" t="s">
        <v>21</v>
      </c>
      <c r="I25" s="172" t="s">
        <v>22</v>
      </c>
      <c r="J25" s="173">
        <v>1</v>
      </c>
      <c r="K25" s="123">
        <v>101.1</v>
      </c>
    </row>
    <row r="26" spans="1:11" ht="15.75" x14ac:dyDescent="0.25">
      <c r="A26" s="219">
        <v>44479</v>
      </c>
      <c r="B26" s="220">
        <v>6409662</v>
      </c>
      <c r="C26" s="220">
        <v>202</v>
      </c>
      <c r="D26" s="220">
        <v>187</v>
      </c>
      <c r="E26" s="221">
        <v>253.78</v>
      </c>
      <c r="G26" s="79">
        <v>44479</v>
      </c>
      <c r="H26" s="169" t="s">
        <v>21</v>
      </c>
      <c r="I26" s="170" t="s">
        <v>22</v>
      </c>
      <c r="J26" s="171">
        <v>1</v>
      </c>
      <c r="K26" s="122">
        <v>101.15</v>
      </c>
    </row>
    <row r="27" spans="1:11" ht="15.75" x14ac:dyDescent="0.25">
      <c r="A27" s="219">
        <v>44508</v>
      </c>
      <c r="B27" s="220">
        <v>6409662</v>
      </c>
      <c r="C27" s="220">
        <v>202</v>
      </c>
      <c r="D27" s="220">
        <v>173</v>
      </c>
      <c r="E27" s="221">
        <v>261.64999999999998</v>
      </c>
      <c r="G27" s="80">
        <v>44508</v>
      </c>
      <c r="H27" s="169" t="s">
        <v>21</v>
      </c>
      <c r="I27" s="172" t="s">
        <v>22</v>
      </c>
      <c r="J27" s="173">
        <v>1977</v>
      </c>
      <c r="K27" s="123">
        <v>2545.91</v>
      </c>
    </row>
    <row r="28" spans="1:11" ht="15.75" x14ac:dyDescent="0.25">
      <c r="A28" s="219">
        <v>44539</v>
      </c>
      <c r="B28" s="220">
        <v>6409662</v>
      </c>
      <c r="C28" s="220">
        <v>202</v>
      </c>
      <c r="D28" s="220">
        <v>183</v>
      </c>
      <c r="E28" s="221">
        <v>282.92</v>
      </c>
      <c r="G28" s="79">
        <v>44539</v>
      </c>
      <c r="H28" s="169" t="s">
        <v>21</v>
      </c>
      <c r="I28" s="170" t="s">
        <v>22</v>
      </c>
      <c r="J28" s="171">
        <v>4434</v>
      </c>
      <c r="K28" s="122">
        <v>5507.44</v>
      </c>
    </row>
    <row r="29" spans="1:11" ht="15.75" x14ac:dyDescent="0.25">
      <c r="A29" s="219">
        <v>44573</v>
      </c>
      <c r="B29" s="220">
        <v>6409662</v>
      </c>
      <c r="C29" s="220">
        <v>202</v>
      </c>
      <c r="D29" s="220">
        <v>197</v>
      </c>
      <c r="E29" s="221">
        <v>254.27</v>
      </c>
      <c r="G29" s="80">
        <v>44573</v>
      </c>
      <c r="H29" s="169" t="s">
        <v>21</v>
      </c>
      <c r="I29" s="172" t="s">
        <v>22</v>
      </c>
      <c r="J29" s="173">
        <v>6671</v>
      </c>
      <c r="K29" s="123">
        <v>6597.25</v>
      </c>
    </row>
    <row r="30" spans="1:11" ht="15.75" x14ac:dyDescent="0.25">
      <c r="A30" s="219">
        <v>44602</v>
      </c>
      <c r="B30" s="220">
        <v>6409662</v>
      </c>
      <c r="C30" s="220">
        <v>202</v>
      </c>
      <c r="D30" s="220">
        <v>182</v>
      </c>
      <c r="E30" s="221">
        <v>194.97</v>
      </c>
      <c r="G30" s="79">
        <v>44602</v>
      </c>
      <c r="H30" s="169" t="s">
        <v>21</v>
      </c>
      <c r="I30" s="170" t="s">
        <v>22</v>
      </c>
      <c r="J30" s="171">
        <v>6378</v>
      </c>
      <c r="K30" s="122">
        <v>4715.24</v>
      </c>
    </row>
    <row r="31" spans="1:11" ht="15.75" x14ac:dyDescent="0.25">
      <c r="A31" s="219">
        <v>44634</v>
      </c>
      <c r="B31" s="220">
        <v>6409662</v>
      </c>
      <c r="C31" s="220">
        <v>202</v>
      </c>
      <c r="D31" s="220">
        <v>194</v>
      </c>
      <c r="E31" s="221">
        <v>211.4</v>
      </c>
      <c r="G31" s="80">
        <v>44634</v>
      </c>
      <c r="H31" s="169" t="s">
        <v>21</v>
      </c>
      <c r="I31" s="172" t="s">
        <v>22</v>
      </c>
      <c r="J31" s="173">
        <v>6186</v>
      </c>
      <c r="K31" s="123">
        <v>4743.72</v>
      </c>
    </row>
    <row r="32" spans="1:11" ht="15.75" x14ac:dyDescent="0.25">
      <c r="A32" s="219">
        <v>44663</v>
      </c>
      <c r="B32" s="220">
        <v>6409662</v>
      </c>
      <c r="C32" s="220">
        <v>202</v>
      </c>
      <c r="D32" s="220">
        <v>175</v>
      </c>
      <c r="E32" s="221">
        <v>178.38</v>
      </c>
      <c r="G32" s="79">
        <v>44663</v>
      </c>
      <c r="H32" s="169" t="s">
        <v>21</v>
      </c>
      <c r="I32" s="170" t="s">
        <v>22</v>
      </c>
      <c r="J32" s="171">
        <v>3853</v>
      </c>
      <c r="K32" s="122">
        <v>2739.44</v>
      </c>
    </row>
    <row r="33" spans="1:11" ht="15.75" x14ac:dyDescent="0.25">
      <c r="A33" s="219">
        <v>44692</v>
      </c>
      <c r="B33" s="220">
        <v>6409662</v>
      </c>
      <c r="C33" s="220">
        <v>202</v>
      </c>
      <c r="D33" s="220">
        <v>178</v>
      </c>
      <c r="E33" s="221">
        <v>183.89</v>
      </c>
      <c r="G33" s="80">
        <v>44692</v>
      </c>
      <c r="H33" s="169" t="s">
        <v>21</v>
      </c>
      <c r="I33" s="172" t="s">
        <v>22</v>
      </c>
      <c r="J33" s="173">
        <v>2452</v>
      </c>
      <c r="K33" s="123">
        <v>1915.67</v>
      </c>
    </row>
    <row r="34" spans="1:11" ht="16.5" thickBot="1" x14ac:dyDescent="0.3">
      <c r="A34" s="222">
        <v>44724</v>
      </c>
      <c r="B34" s="223"/>
      <c r="C34" s="223">
        <v>202</v>
      </c>
      <c r="D34" s="224">
        <v>191</v>
      </c>
      <c r="E34" s="225">
        <v>212.29</v>
      </c>
      <c r="G34" s="81">
        <v>44724</v>
      </c>
      <c r="H34" s="175" t="s">
        <v>21</v>
      </c>
      <c r="I34" s="176" t="s">
        <v>22</v>
      </c>
      <c r="J34" s="213">
        <v>154</v>
      </c>
      <c r="K34" s="214">
        <v>236.49</v>
      </c>
    </row>
    <row r="35" spans="1:11" ht="16.5" thickBot="1" x14ac:dyDescent="0.3">
      <c r="A35" s="25"/>
      <c r="B35" s="25"/>
      <c r="C35" s="25"/>
      <c r="D35" s="25"/>
      <c r="E35" s="59">
        <f>SUM(E23:E34)</f>
        <v>2598.86</v>
      </c>
      <c r="G35" s="25"/>
      <c r="H35" s="25"/>
      <c r="I35" s="25"/>
      <c r="J35" s="25"/>
      <c r="K35" s="59">
        <f>SUM(K23:K34)</f>
        <v>29406.430000000004</v>
      </c>
    </row>
    <row r="36" spans="1:11" ht="16.5" thickBot="1" x14ac:dyDescent="0.3">
      <c r="C36" s="108" t="s">
        <v>29</v>
      </c>
      <c r="D36" s="115">
        <f>SUM(D24:D35)</f>
        <v>1937</v>
      </c>
      <c r="I36" s="108" t="s">
        <v>29</v>
      </c>
      <c r="J36" s="107">
        <f>SUM(J23:J35)</f>
        <v>32110</v>
      </c>
    </row>
    <row r="37" spans="1:11" ht="15.75" thickBot="1" x14ac:dyDescent="0.3"/>
    <row r="38" spans="1:11" ht="19.5" thickBot="1" x14ac:dyDescent="0.35">
      <c r="F38" s="245" t="s">
        <v>24</v>
      </c>
      <c r="G38" s="246"/>
      <c r="H38" s="247"/>
    </row>
    <row r="39" spans="1:11" ht="26.25" thickBot="1" x14ac:dyDescent="0.35">
      <c r="A39" s="2" t="s">
        <v>23</v>
      </c>
      <c r="F39" s="12" t="s">
        <v>25</v>
      </c>
      <c r="G39" s="19" t="s">
        <v>26</v>
      </c>
      <c r="H39" s="10" t="s">
        <v>27</v>
      </c>
      <c r="J39" s="130" t="s">
        <v>29</v>
      </c>
      <c r="K39" s="129">
        <f>SUM(J36,D36)</f>
        <v>34047</v>
      </c>
    </row>
    <row r="40" spans="1:11" ht="16.5" thickBot="1" x14ac:dyDescent="0.3">
      <c r="F40" s="118">
        <v>44597</v>
      </c>
      <c r="G40" s="127">
        <v>525.79999999999995</v>
      </c>
      <c r="H40" s="128">
        <v>1024.78</v>
      </c>
    </row>
    <row r="41" spans="1:11" ht="16.5" thickBot="1" x14ac:dyDescent="0.3">
      <c r="F41" s="116"/>
      <c r="G41" s="117"/>
      <c r="H41" s="59">
        <f>SUM(H40)</f>
        <v>1024.78</v>
      </c>
    </row>
    <row r="42" spans="1:11" ht="15.75" x14ac:dyDescent="0.25">
      <c r="F42" s="116"/>
      <c r="G42" s="117"/>
      <c r="H42" s="117"/>
    </row>
    <row r="43" spans="1:11" ht="15.75" x14ac:dyDescent="0.25">
      <c r="F43" s="116"/>
      <c r="G43" s="117"/>
      <c r="H43" s="25"/>
    </row>
    <row r="44" spans="1:11" ht="15.75" x14ac:dyDescent="0.25">
      <c r="F44" s="116"/>
      <c r="G44" s="117"/>
      <c r="H44" s="117"/>
    </row>
    <row r="45" spans="1:11" ht="15.75" x14ac:dyDescent="0.25">
      <c r="F45" s="116"/>
      <c r="G45" s="117"/>
      <c r="H45" s="25"/>
    </row>
    <row r="46" spans="1:11" ht="15.75" x14ac:dyDescent="0.25">
      <c r="F46" s="116"/>
      <c r="G46" s="117"/>
      <c r="H46" s="117"/>
    </row>
    <row r="47" spans="1:11" ht="15.75" x14ac:dyDescent="0.25">
      <c r="F47" s="116"/>
      <c r="G47" s="117"/>
      <c r="H47" s="25"/>
    </row>
    <row r="48" spans="1:11" ht="15.75" x14ac:dyDescent="0.25">
      <c r="F48" s="116"/>
      <c r="G48" s="117"/>
      <c r="H48" s="117"/>
    </row>
    <row r="49" spans="6:8" ht="15.75" x14ac:dyDescent="0.25">
      <c r="F49" s="116"/>
      <c r="G49" s="117"/>
      <c r="H49" s="25"/>
    </row>
    <row r="50" spans="6:8" ht="15.75" x14ac:dyDescent="0.25">
      <c r="F50" s="25"/>
      <c r="G50" s="25"/>
    </row>
  </sheetData>
  <mergeCells count="5">
    <mergeCell ref="A1:H1"/>
    <mergeCell ref="A3:C3"/>
    <mergeCell ref="A21:C21"/>
    <mergeCell ref="G21:J21"/>
    <mergeCell ref="F38:H38"/>
  </mergeCells>
  <phoneticPr fontId="8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92573-219A-4F3D-9BAB-E16768A322A3}">
  <dimension ref="A1:R40"/>
  <sheetViews>
    <sheetView topLeftCell="A10" workbookViewId="0">
      <selection activeCell="D35" sqref="D35"/>
    </sheetView>
  </sheetViews>
  <sheetFormatPr defaultRowHeight="15" x14ac:dyDescent="0.25"/>
  <cols>
    <col min="1" max="1" width="14.28515625" customWidth="1"/>
    <col min="2" max="2" width="12.85546875" customWidth="1"/>
    <col min="3" max="5" width="11.42578125" bestFit="1" customWidth="1"/>
    <col min="6" max="7" width="12.7109375" bestFit="1" customWidth="1"/>
    <col min="8" max="8" width="12.85546875" bestFit="1" customWidth="1"/>
    <col min="11" max="11" width="12.7109375" bestFit="1" customWidth="1"/>
    <col min="12" max="12" width="11.5703125" bestFit="1" customWidth="1"/>
    <col min="18" max="18" width="12" bestFit="1" customWidth="1"/>
  </cols>
  <sheetData>
    <row r="1" spans="1:18" ht="27" thickBot="1" x14ac:dyDescent="0.45">
      <c r="A1" s="239" t="s">
        <v>0</v>
      </c>
      <c r="B1" s="240"/>
      <c r="C1" s="240"/>
      <c r="D1" s="240"/>
      <c r="E1" s="240"/>
      <c r="F1" s="240"/>
      <c r="G1" s="240"/>
      <c r="H1" s="241"/>
    </row>
    <row r="2" spans="1:18" ht="15.75" thickBot="1" x14ac:dyDescent="0.3"/>
    <row r="3" spans="1:18" ht="19.5" thickBot="1" x14ac:dyDescent="0.35">
      <c r="A3" s="242" t="s">
        <v>1</v>
      </c>
      <c r="B3" s="243"/>
      <c r="C3" s="244"/>
    </row>
    <row r="4" spans="1:18" ht="16.5" thickBot="1" x14ac:dyDescent="0.3">
      <c r="D4" s="17" t="s">
        <v>2</v>
      </c>
      <c r="E4" s="17" t="s">
        <v>3</v>
      </c>
      <c r="F4" s="17" t="s">
        <v>4</v>
      </c>
      <c r="G4" s="17" t="s">
        <v>5</v>
      </c>
      <c r="H4" s="18"/>
    </row>
    <row r="5" spans="1:18" ht="23.25" thickBot="1" x14ac:dyDescent="0.3">
      <c r="A5" s="135" t="s">
        <v>6</v>
      </c>
      <c r="B5" s="136" t="s">
        <v>7</v>
      </c>
      <c r="C5" s="136" t="s">
        <v>8</v>
      </c>
      <c r="D5" s="137" t="s">
        <v>9</v>
      </c>
      <c r="E5" s="137" t="s">
        <v>10</v>
      </c>
      <c r="F5" s="137" t="s">
        <v>11</v>
      </c>
      <c r="G5" s="137" t="s">
        <v>12</v>
      </c>
      <c r="H5" s="138" t="s">
        <v>13</v>
      </c>
    </row>
    <row r="6" spans="1:18" ht="15.75" x14ac:dyDescent="0.25">
      <c r="A6" s="141">
        <v>44754</v>
      </c>
      <c r="B6" s="142">
        <v>18532173</v>
      </c>
      <c r="C6" s="142" t="s">
        <v>15</v>
      </c>
      <c r="D6" s="142">
        <v>63456</v>
      </c>
      <c r="E6" s="142">
        <v>38740</v>
      </c>
      <c r="F6" s="142">
        <v>310</v>
      </c>
      <c r="G6" s="142">
        <v>24716</v>
      </c>
      <c r="H6" s="154">
        <v>7745.21</v>
      </c>
      <c r="K6" s="82"/>
      <c r="L6" s="83"/>
      <c r="M6" s="83"/>
      <c r="N6" s="83"/>
      <c r="O6" s="83"/>
      <c r="P6" s="83"/>
      <c r="Q6" s="83"/>
      <c r="R6" s="84"/>
    </row>
    <row r="7" spans="1:18" ht="15.75" x14ac:dyDescent="0.25">
      <c r="A7" s="143">
        <v>44780</v>
      </c>
      <c r="B7" s="139">
        <v>18532173</v>
      </c>
      <c r="C7" s="140" t="s">
        <v>15</v>
      </c>
      <c r="D7" s="140">
        <v>57279</v>
      </c>
      <c r="E7" s="140">
        <v>35278</v>
      </c>
      <c r="F7" s="140">
        <v>280</v>
      </c>
      <c r="G7" s="140">
        <v>22002</v>
      </c>
      <c r="H7" s="155">
        <v>7160.99</v>
      </c>
    </row>
    <row r="8" spans="1:18" ht="15.75" x14ac:dyDescent="0.25">
      <c r="A8" s="149">
        <v>44813</v>
      </c>
      <c r="B8" s="139">
        <v>18532173</v>
      </c>
      <c r="C8" s="139" t="s">
        <v>15</v>
      </c>
      <c r="D8" s="139">
        <v>71930</v>
      </c>
      <c r="E8" s="139">
        <v>41739</v>
      </c>
      <c r="F8" s="139">
        <v>264</v>
      </c>
      <c r="G8" s="139">
        <v>30192</v>
      </c>
      <c r="H8" s="155">
        <v>8096.05</v>
      </c>
    </row>
    <row r="9" spans="1:18" ht="15.75" x14ac:dyDescent="0.25">
      <c r="A9" s="143">
        <v>44844</v>
      </c>
      <c r="B9" s="139">
        <v>18532173</v>
      </c>
      <c r="C9" s="140" t="s">
        <v>15</v>
      </c>
      <c r="D9" s="140">
        <v>55692</v>
      </c>
      <c r="E9" s="140">
        <v>29805</v>
      </c>
      <c r="F9" s="140">
        <v>272</v>
      </c>
      <c r="G9" s="140">
        <v>25887</v>
      </c>
      <c r="H9" s="155">
        <v>6895.16</v>
      </c>
    </row>
    <row r="10" spans="1:18" ht="15.75" x14ac:dyDescent="0.25">
      <c r="A10" s="149">
        <v>44873</v>
      </c>
      <c r="B10" s="139">
        <v>18532173</v>
      </c>
      <c r="C10" s="139" t="s">
        <v>15</v>
      </c>
      <c r="D10" s="139">
        <v>47342</v>
      </c>
      <c r="E10" s="139">
        <v>25839</v>
      </c>
      <c r="F10" s="139">
        <v>249</v>
      </c>
      <c r="G10" s="139">
        <v>21502</v>
      </c>
      <c r="H10" s="155">
        <v>5974.88</v>
      </c>
    </row>
    <row r="11" spans="1:18" ht="15.75" x14ac:dyDescent="0.25">
      <c r="A11" s="143">
        <v>44906</v>
      </c>
      <c r="B11" s="139">
        <v>18532173</v>
      </c>
      <c r="C11" s="140" t="s">
        <v>15</v>
      </c>
      <c r="D11" s="140">
        <v>53026</v>
      </c>
      <c r="E11" s="140">
        <v>27404</v>
      </c>
      <c r="F11" s="140">
        <v>148</v>
      </c>
      <c r="G11" s="140">
        <v>25622</v>
      </c>
      <c r="H11" s="155">
        <v>5687.05</v>
      </c>
    </row>
    <row r="12" spans="1:18" ht="15.75" x14ac:dyDescent="0.25">
      <c r="A12" s="143">
        <v>44937</v>
      </c>
      <c r="B12" s="139">
        <v>18532173</v>
      </c>
      <c r="C12" s="140" t="s">
        <v>15</v>
      </c>
      <c r="D12" s="140">
        <v>53525</v>
      </c>
      <c r="E12" s="140">
        <v>27351</v>
      </c>
      <c r="F12" s="140">
        <v>148</v>
      </c>
      <c r="G12" s="140">
        <v>25921</v>
      </c>
      <c r="H12" s="155">
        <v>5875.45</v>
      </c>
    </row>
    <row r="13" spans="1:18" ht="15.75" x14ac:dyDescent="0.25">
      <c r="A13" s="149">
        <v>44969</v>
      </c>
      <c r="B13" s="139">
        <v>18532173</v>
      </c>
      <c r="C13" s="139" t="s">
        <v>15</v>
      </c>
      <c r="D13" s="139">
        <v>53758</v>
      </c>
      <c r="E13" s="139">
        <v>27307</v>
      </c>
      <c r="F13" s="139">
        <v>148</v>
      </c>
      <c r="G13" s="139">
        <v>26450</v>
      </c>
      <c r="H13" s="155">
        <v>6169.96</v>
      </c>
    </row>
    <row r="14" spans="1:18" ht="15.75" x14ac:dyDescent="0.25">
      <c r="A14" s="143">
        <v>44999</v>
      </c>
      <c r="B14" s="139">
        <v>18532173</v>
      </c>
      <c r="C14" s="140" t="s">
        <v>15</v>
      </c>
      <c r="D14" s="140">
        <v>50844</v>
      </c>
      <c r="E14" s="140">
        <v>27014</v>
      </c>
      <c r="F14" s="140">
        <v>146</v>
      </c>
      <c r="G14" s="140">
        <v>23830</v>
      </c>
      <c r="H14" s="155">
        <v>5953.35</v>
      </c>
    </row>
    <row r="15" spans="1:18" ht="15.75" x14ac:dyDescent="0.25">
      <c r="A15" s="149">
        <v>45028</v>
      </c>
      <c r="B15" s="139">
        <v>18532173</v>
      </c>
      <c r="C15" s="139" t="s">
        <v>15</v>
      </c>
      <c r="D15" s="139">
        <v>49075</v>
      </c>
      <c r="E15" s="139">
        <v>24999</v>
      </c>
      <c r="F15" s="139">
        <v>287</v>
      </c>
      <c r="G15" s="139">
        <v>24076</v>
      </c>
      <c r="H15" s="155">
        <v>6601.42</v>
      </c>
    </row>
    <row r="16" spans="1:18" ht="15.75" x14ac:dyDescent="0.25">
      <c r="A16" s="143">
        <v>45057</v>
      </c>
      <c r="B16" s="139">
        <v>18532173</v>
      </c>
      <c r="C16" s="140" t="s">
        <v>15</v>
      </c>
      <c r="D16" s="140">
        <v>53174</v>
      </c>
      <c r="E16" s="140">
        <v>30850</v>
      </c>
      <c r="F16" s="140">
        <v>275</v>
      </c>
      <c r="G16" s="140">
        <v>22234</v>
      </c>
      <c r="H16" s="155">
        <v>6974.56</v>
      </c>
    </row>
    <row r="17" spans="1:11" ht="16.5" thickBot="1" x14ac:dyDescent="0.3">
      <c r="A17" s="181">
        <v>45089</v>
      </c>
      <c r="B17" s="182">
        <v>18532173</v>
      </c>
      <c r="C17" s="182" t="s">
        <v>15</v>
      </c>
      <c r="D17" s="182">
        <v>69102</v>
      </c>
      <c r="E17" s="182">
        <v>42094</v>
      </c>
      <c r="F17" s="182">
        <v>279</v>
      </c>
      <c r="G17" s="182">
        <v>27008</v>
      </c>
      <c r="H17" s="156">
        <v>8487.18</v>
      </c>
    </row>
    <row r="18" spans="1:11" ht="16.5" thickBot="1" x14ac:dyDescent="0.3">
      <c r="A18" s="25"/>
      <c r="B18" s="25"/>
      <c r="C18" s="25"/>
      <c r="D18" s="25">
        <f>SUM(D6:D17)</f>
        <v>678203</v>
      </c>
      <c r="E18" s="25"/>
      <c r="F18" s="25"/>
      <c r="G18" s="25"/>
      <c r="H18" s="59">
        <f>SUM(H6:H17)</f>
        <v>81621.260000000009</v>
      </c>
    </row>
    <row r="19" spans="1:11" ht="15.75" thickBot="1" x14ac:dyDescent="0.3"/>
    <row r="20" spans="1:11" ht="19.5" thickBot="1" x14ac:dyDescent="0.35">
      <c r="I20" s="231"/>
      <c r="J20" s="227"/>
    </row>
    <row r="21" spans="1:11" ht="19.5" thickBot="1" x14ac:dyDescent="0.35">
      <c r="A21" s="245" t="s">
        <v>16</v>
      </c>
      <c r="B21" s="246"/>
      <c r="C21" s="247"/>
      <c r="G21" s="226" t="s">
        <v>17</v>
      </c>
      <c r="H21" s="231"/>
      <c r="I21" s="14" t="s">
        <v>8</v>
      </c>
      <c r="J21" s="14" t="s">
        <v>18</v>
      </c>
      <c r="K21" s="15" t="s">
        <v>13</v>
      </c>
    </row>
    <row r="22" spans="1:11" ht="15.75" thickBot="1" x14ac:dyDescent="0.3">
      <c r="A22" s="135" t="s">
        <v>6</v>
      </c>
      <c r="B22" s="136" t="s">
        <v>7</v>
      </c>
      <c r="C22" s="136" t="s">
        <v>8</v>
      </c>
      <c r="D22" s="136" t="s">
        <v>18</v>
      </c>
      <c r="E22" s="145" t="s">
        <v>13</v>
      </c>
      <c r="G22" s="13" t="s">
        <v>6</v>
      </c>
      <c r="H22" s="14" t="s">
        <v>7</v>
      </c>
      <c r="I22" s="237"/>
      <c r="J22" s="237"/>
      <c r="K22" s="238"/>
    </row>
    <row r="23" spans="1:11" ht="15.75" x14ac:dyDescent="0.25">
      <c r="A23" s="141">
        <v>44754</v>
      </c>
      <c r="B23" s="142">
        <v>6409662</v>
      </c>
      <c r="C23" s="142">
        <v>202</v>
      </c>
      <c r="D23" s="142">
        <v>144</v>
      </c>
      <c r="E23" s="146">
        <v>190.61</v>
      </c>
      <c r="G23" s="159">
        <v>44754</v>
      </c>
      <c r="H23" s="184" t="s">
        <v>28</v>
      </c>
      <c r="I23" s="157" t="s">
        <v>22</v>
      </c>
      <c r="J23" s="72">
        <v>1</v>
      </c>
      <c r="K23" s="73">
        <v>100.92</v>
      </c>
    </row>
    <row r="24" spans="1:11" ht="15.75" x14ac:dyDescent="0.25">
      <c r="A24" s="143">
        <v>44783</v>
      </c>
      <c r="B24" s="139">
        <v>6409662</v>
      </c>
      <c r="C24" s="140">
        <v>202</v>
      </c>
      <c r="D24" s="140">
        <v>242</v>
      </c>
      <c r="E24" s="147">
        <v>307.29000000000002</v>
      </c>
      <c r="G24" s="232">
        <v>44783</v>
      </c>
      <c r="H24" s="233" t="s">
        <v>28</v>
      </c>
      <c r="I24" s="234" t="s">
        <v>22</v>
      </c>
      <c r="J24" s="34">
        <v>1</v>
      </c>
      <c r="K24" s="235">
        <v>100.92</v>
      </c>
    </row>
    <row r="25" spans="1:11" ht="15.75" x14ac:dyDescent="0.25">
      <c r="A25" s="149">
        <v>44844</v>
      </c>
      <c r="B25" s="139">
        <v>6409662</v>
      </c>
      <c r="C25" s="139">
        <v>202</v>
      </c>
      <c r="D25" s="139">
        <v>164</v>
      </c>
      <c r="E25" s="147">
        <v>190</v>
      </c>
      <c r="G25" s="160">
        <v>44815</v>
      </c>
      <c r="H25" s="158" t="s">
        <v>28</v>
      </c>
      <c r="I25" s="185">
        <v>207</v>
      </c>
      <c r="J25" s="151">
        <v>2</v>
      </c>
      <c r="K25" s="152">
        <v>201.76</v>
      </c>
    </row>
    <row r="26" spans="1:11" ht="15.75" x14ac:dyDescent="0.25">
      <c r="A26" s="143">
        <v>44873</v>
      </c>
      <c r="B26" s="139">
        <v>6409662</v>
      </c>
      <c r="C26" s="140">
        <v>202</v>
      </c>
      <c r="D26" s="140">
        <v>168</v>
      </c>
      <c r="E26" s="147">
        <v>172.92</v>
      </c>
      <c r="G26" s="161">
        <v>44844</v>
      </c>
      <c r="H26" s="158" t="s">
        <v>28</v>
      </c>
      <c r="I26" s="151">
        <v>207</v>
      </c>
      <c r="J26" s="150">
        <v>680</v>
      </c>
      <c r="K26" s="153">
        <v>722.55</v>
      </c>
    </row>
    <row r="27" spans="1:11" ht="15.75" x14ac:dyDescent="0.25">
      <c r="A27" s="149">
        <v>44906</v>
      </c>
      <c r="B27" s="139">
        <v>6409662</v>
      </c>
      <c r="C27" s="139">
        <v>202</v>
      </c>
      <c r="D27" s="139">
        <v>192</v>
      </c>
      <c r="E27" s="147">
        <v>238.96</v>
      </c>
      <c r="G27" s="160">
        <v>44873</v>
      </c>
      <c r="H27" s="158" t="s">
        <v>28</v>
      </c>
      <c r="I27" s="150">
        <v>207</v>
      </c>
      <c r="J27" s="151">
        <v>2148</v>
      </c>
      <c r="K27" s="152">
        <v>1690.43</v>
      </c>
    </row>
    <row r="28" spans="1:11" ht="15.75" x14ac:dyDescent="0.25">
      <c r="A28" s="149">
        <v>44938</v>
      </c>
      <c r="B28" s="139">
        <v>6409662</v>
      </c>
      <c r="C28" s="139">
        <v>202</v>
      </c>
      <c r="D28" s="139">
        <v>192</v>
      </c>
      <c r="E28" s="147">
        <v>237.83</v>
      </c>
      <c r="G28" s="161">
        <v>44906</v>
      </c>
      <c r="H28" s="158" t="s">
        <v>28</v>
      </c>
      <c r="I28" s="150">
        <v>207</v>
      </c>
      <c r="J28" s="150">
        <v>4873</v>
      </c>
      <c r="K28" s="153">
        <v>4491.04</v>
      </c>
    </row>
    <row r="29" spans="1:11" ht="15.75" x14ac:dyDescent="0.25">
      <c r="A29" s="143">
        <v>44970</v>
      </c>
      <c r="B29" s="139">
        <v>6409662</v>
      </c>
      <c r="C29" s="140">
        <v>202</v>
      </c>
      <c r="D29" s="140">
        <v>192</v>
      </c>
      <c r="E29" s="147">
        <v>236.72</v>
      </c>
      <c r="G29" s="236">
        <v>44938</v>
      </c>
      <c r="H29" s="158">
        <v>100006054</v>
      </c>
      <c r="I29" s="151">
        <v>207</v>
      </c>
      <c r="J29" s="151">
        <v>5962</v>
      </c>
      <c r="K29" s="152">
        <v>5290.6</v>
      </c>
    </row>
    <row r="30" spans="1:11" ht="15.75" x14ac:dyDescent="0.25">
      <c r="A30" s="149">
        <v>45000</v>
      </c>
      <c r="B30" s="139">
        <v>6409662</v>
      </c>
      <c r="C30" s="139">
        <v>202</v>
      </c>
      <c r="D30" s="139">
        <v>181</v>
      </c>
      <c r="E30" s="147">
        <v>198.44</v>
      </c>
      <c r="G30" s="160">
        <v>44970</v>
      </c>
      <c r="H30" s="158" t="s">
        <v>28</v>
      </c>
      <c r="I30" s="151">
        <v>207</v>
      </c>
      <c r="J30" s="151">
        <v>5450</v>
      </c>
      <c r="K30" s="152">
        <v>4545.5</v>
      </c>
    </row>
    <row r="31" spans="1:11" ht="15.75" x14ac:dyDescent="0.25">
      <c r="A31" s="143">
        <v>45029</v>
      </c>
      <c r="B31" s="139">
        <v>6409662</v>
      </c>
      <c r="C31" s="140">
        <v>202</v>
      </c>
      <c r="D31" s="140">
        <v>171</v>
      </c>
      <c r="E31" s="147">
        <v>166.09</v>
      </c>
      <c r="G31" s="161">
        <v>45000</v>
      </c>
      <c r="H31" s="158" t="s">
        <v>28</v>
      </c>
      <c r="I31" s="150">
        <v>207</v>
      </c>
      <c r="J31" s="150">
        <v>4902</v>
      </c>
      <c r="K31" s="153">
        <v>3631.46</v>
      </c>
    </row>
    <row r="32" spans="1:11" ht="15.75" x14ac:dyDescent="0.25">
      <c r="A32" s="149">
        <v>45057</v>
      </c>
      <c r="B32" s="139">
        <v>6409662</v>
      </c>
      <c r="C32" s="139">
        <v>202</v>
      </c>
      <c r="D32" s="139">
        <v>191</v>
      </c>
      <c r="E32" s="147">
        <v>148.44</v>
      </c>
      <c r="G32" s="66">
        <v>45029</v>
      </c>
      <c r="H32" s="158" t="s">
        <v>28</v>
      </c>
      <c r="I32" s="151">
        <v>207</v>
      </c>
      <c r="J32" s="151">
        <v>3391</v>
      </c>
      <c r="K32" s="152">
        <v>2025.11</v>
      </c>
    </row>
    <row r="33" spans="1:11" ht="16.5" thickBot="1" x14ac:dyDescent="0.3">
      <c r="A33" s="183">
        <v>45090</v>
      </c>
      <c r="B33" s="182">
        <v>6409662</v>
      </c>
      <c r="C33" s="144">
        <v>202</v>
      </c>
      <c r="D33" s="144">
        <v>167</v>
      </c>
      <c r="E33" s="148">
        <v>108.8</v>
      </c>
      <c r="G33" s="143">
        <v>45060</v>
      </c>
      <c r="H33" s="158" t="s">
        <v>28</v>
      </c>
      <c r="I33" s="150">
        <v>207</v>
      </c>
      <c r="J33" s="150">
        <v>1754</v>
      </c>
      <c r="K33" s="153">
        <v>820</v>
      </c>
    </row>
    <row r="34" spans="1:11" ht="16.5" thickBot="1" x14ac:dyDescent="0.3">
      <c r="A34" s="25"/>
      <c r="B34" s="25"/>
      <c r="C34" s="25"/>
      <c r="D34" s="25"/>
      <c r="E34" s="59">
        <f>SUM(E23:E33)</f>
        <v>2196.1</v>
      </c>
      <c r="G34" s="68">
        <v>45090</v>
      </c>
      <c r="H34" s="186" t="s">
        <v>28</v>
      </c>
      <c r="I34" s="187">
        <v>207</v>
      </c>
      <c r="J34" s="187">
        <v>142</v>
      </c>
      <c r="K34" s="188">
        <v>152.28</v>
      </c>
    </row>
    <row r="35" spans="1:11" ht="19.5" thickBot="1" x14ac:dyDescent="0.35">
      <c r="D35" s="230">
        <f>SUM(D23:D33)+SUM(J23:J34)</f>
        <v>31310</v>
      </c>
      <c r="F35" s="226" t="s">
        <v>24</v>
      </c>
      <c r="G35" s="25"/>
      <c r="H35" s="25"/>
      <c r="I35" s="25"/>
      <c r="J35" s="25"/>
      <c r="K35" s="59">
        <f>SUM(K23:K34)</f>
        <v>23772.57</v>
      </c>
    </row>
    <row r="36" spans="1:11" ht="15.75" thickBot="1" x14ac:dyDescent="0.3">
      <c r="F36" s="12" t="s">
        <v>25</v>
      </c>
    </row>
    <row r="37" spans="1:11" ht="19.5" thickBot="1" x14ac:dyDescent="0.35">
      <c r="F37" s="118">
        <v>44933</v>
      </c>
      <c r="G37" s="231"/>
      <c r="H37" s="227"/>
    </row>
    <row r="38" spans="1:11" ht="26.25" thickBot="1" x14ac:dyDescent="0.35">
      <c r="A38" s="2" t="s">
        <v>23</v>
      </c>
      <c r="F38" s="25"/>
      <c r="G38" s="19" t="s">
        <v>26</v>
      </c>
      <c r="H38" s="10" t="s">
        <v>27</v>
      </c>
    </row>
    <row r="39" spans="1:11" ht="16.5" thickBot="1" x14ac:dyDescent="0.3">
      <c r="G39" s="189">
        <v>284</v>
      </c>
      <c r="H39" s="190">
        <v>539.32000000000005</v>
      </c>
    </row>
    <row r="40" spans="1:11" ht="16.5" thickBot="1" x14ac:dyDescent="0.3">
      <c r="G40" s="25"/>
      <c r="H40" s="59">
        <f>SUM(H39:H39)</f>
        <v>539.32000000000005</v>
      </c>
    </row>
  </sheetData>
  <mergeCells count="3">
    <mergeCell ref="A1:H1"/>
    <mergeCell ref="A3:C3"/>
    <mergeCell ref="A21:C21"/>
  </mergeCells>
  <phoneticPr fontId="8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8697A-3DC2-427A-B97F-EBE16D5CB69C}">
  <dimension ref="A1:K39"/>
  <sheetViews>
    <sheetView topLeftCell="A3" workbookViewId="0">
      <selection activeCell="D17" sqref="D17"/>
    </sheetView>
  </sheetViews>
  <sheetFormatPr defaultRowHeight="15" x14ac:dyDescent="0.25"/>
  <cols>
    <col min="1" max="1" width="15.140625" customWidth="1"/>
    <col min="2" max="2" width="12.85546875" bestFit="1" customWidth="1"/>
    <col min="4" max="4" width="8.7109375" bestFit="1" customWidth="1"/>
    <col min="5" max="5" width="11.42578125" bestFit="1" customWidth="1"/>
    <col min="6" max="7" width="12.7109375" bestFit="1" customWidth="1"/>
    <col min="8" max="8" width="12.85546875" bestFit="1" customWidth="1"/>
    <col min="11" max="11" width="12.7109375" bestFit="1" customWidth="1"/>
  </cols>
  <sheetData>
    <row r="1" spans="1:11" ht="27" thickBot="1" x14ac:dyDescent="0.45">
      <c r="A1" s="239" t="s">
        <v>0</v>
      </c>
      <c r="B1" s="240"/>
      <c r="C1" s="240"/>
      <c r="D1" s="240"/>
      <c r="E1" s="240"/>
      <c r="F1" s="240"/>
      <c r="G1" s="240"/>
      <c r="H1" s="241"/>
    </row>
    <row r="2" spans="1:11" ht="15.75" thickBot="1" x14ac:dyDescent="0.3"/>
    <row r="3" spans="1:11" ht="19.5" thickBot="1" x14ac:dyDescent="0.35">
      <c r="A3" s="242" t="s">
        <v>1</v>
      </c>
      <c r="B3" s="243"/>
      <c r="C3" s="244"/>
    </row>
    <row r="4" spans="1:11" ht="16.5" thickBot="1" x14ac:dyDescent="0.3">
      <c r="D4" s="17" t="s">
        <v>2</v>
      </c>
      <c r="E4" s="17" t="s">
        <v>3</v>
      </c>
      <c r="F4" s="17" t="s">
        <v>4</v>
      </c>
      <c r="G4" s="17" t="s">
        <v>5</v>
      </c>
      <c r="H4" s="18"/>
    </row>
    <row r="5" spans="1:11" ht="32.25" thickBot="1" x14ac:dyDescent="0.3">
      <c r="A5" s="191" t="s">
        <v>6</v>
      </c>
      <c r="B5" s="192" t="s">
        <v>7</v>
      </c>
      <c r="C5" s="192" t="s">
        <v>8</v>
      </c>
      <c r="D5" s="193" t="s">
        <v>9</v>
      </c>
      <c r="E5" s="193" t="s">
        <v>10</v>
      </c>
      <c r="F5" s="193" t="s">
        <v>11</v>
      </c>
      <c r="G5" s="193" t="s">
        <v>12</v>
      </c>
      <c r="H5" s="194" t="s">
        <v>13</v>
      </c>
    </row>
    <row r="6" spans="1:11" ht="15.75" x14ac:dyDescent="0.25">
      <c r="A6" s="141">
        <v>45119</v>
      </c>
      <c r="B6" s="142">
        <v>18532173</v>
      </c>
      <c r="C6" s="142"/>
      <c r="D6" s="142">
        <v>58547</v>
      </c>
      <c r="E6" s="142">
        <v>35971</v>
      </c>
      <c r="F6" s="142">
        <v>263</v>
      </c>
      <c r="G6" s="142">
        <v>22576</v>
      </c>
      <c r="H6" s="154">
        <v>7632.74</v>
      </c>
      <c r="K6" s="82"/>
    </row>
    <row r="7" spans="1:11" ht="15.75" x14ac:dyDescent="0.25">
      <c r="A7" s="143">
        <v>45148</v>
      </c>
      <c r="B7" s="139">
        <v>18532173</v>
      </c>
      <c r="C7" s="140"/>
      <c r="D7" s="140">
        <v>57233</v>
      </c>
      <c r="E7" s="140">
        <v>38720</v>
      </c>
      <c r="F7" s="140">
        <v>269</v>
      </c>
      <c r="G7" s="140">
        <v>18513</v>
      </c>
      <c r="H7" s="155">
        <v>7635.76</v>
      </c>
    </row>
    <row r="8" spans="1:11" ht="15.75" x14ac:dyDescent="0.25">
      <c r="A8" s="149">
        <v>45180</v>
      </c>
      <c r="B8" s="139">
        <v>18532173</v>
      </c>
      <c r="C8" s="139"/>
      <c r="D8" s="139">
        <v>69839</v>
      </c>
      <c r="E8" s="139">
        <v>40034</v>
      </c>
      <c r="F8" s="139">
        <v>294</v>
      </c>
      <c r="G8" s="139">
        <v>29805</v>
      </c>
      <c r="H8" s="155">
        <v>8650.69</v>
      </c>
    </row>
    <row r="9" spans="1:11" ht="15.75" x14ac:dyDescent="0.25">
      <c r="A9" s="143">
        <v>45209</v>
      </c>
      <c r="B9" s="139">
        <v>18532173</v>
      </c>
      <c r="C9" s="140"/>
      <c r="D9" s="140">
        <v>55247</v>
      </c>
      <c r="E9" s="140">
        <v>35642</v>
      </c>
      <c r="F9" s="140">
        <v>261</v>
      </c>
      <c r="G9" s="140">
        <v>19605</v>
      </c>
      <c r="H9" s="155">
        <v>7108.77</v>
      </c>
    </row>
    <row r="10" spans="1:11" ht="15.75" x14ac:dyDescent="0.25">
      <c r="A10" s="149"/>
      <c r="B10" s="139"/>
      <c r="C10" s="139"/>
      <c r="D10" s="139"/>
      <c r="E10" s="139"/>
      <c r="F10" s="139"/>
      <c r="G10" s="139"/>
      <c r="H10" s="155"/>
    </row>
    <row r="11" spans="1:11" ht="15.75" x14ac:dyDescent="0.25">
      <c r="A11" s="143"/>
      <c r="B11" s="139"/>
      <c r="C11" s="140"/>
      <c r="D11" s="140"/>
      <c r="E11" s="140"/>
      <c r="F11" s="140"/>
      <c r="G11" s="140"/>
      <c r="H11" s="155"/>
    </row>
    <row r="12" spans="1:11" ht="15.75" x14ac:dyDescent="0.25">
      <c r="A12" s="149"/>
      <c r="B12" s="139"/>
      <c r="C12" s="139"/>
      <c r="D12" s="139"/>
      <c r="E12" s="139"/>
      <c r="F12" s="139"/>
      <c r="G12" s="139"/>
      <c r="H12" s="155"/>
    </row>
    <row r="13" spans="1:11" ht="15.75" x14ac:dyDescent="0.25">
      <c r="A13" s="143"/>
      <c r="B13" s="139"/>
      <c r="C13" s="140"/>
      <c r="D13" s="140"/>
      <c r="E13" s="140"/>
      <c r="F13" s="140"/>
      <c r="G13" s="140"/>
      <c r="H13" s="155"/>
    </row>
    <row r="14" spans="1:11" ht="15.75" x14ac:dyDescent="0.25">
      <c r="A14" s="149"/>
      <c r="B14" s="139"/>
      <c r="C14" s="139"/>
      <c r="D14" s="139"/>
      <c r="E14" s="139"/>
      <c r="F14" s="139"/>
      <c r="G14" s="139"/>
      <c r="H14" s="155"/>
    </row>
    <row r="15" spans="1:11" ht="15.75" x14ac:dyDescent="0.25">
      <c r="A15" s="143"/>
      <c r="B15" s="139"/>
      <c r="C15" s="140"/>
      <c r="D15" s="140"/>
      <c r="E15" s="140"/>
      <c r="F15" s="140"/>
      <c r="G15" s="140"/>
      <c r="H15" s="155"/>
    </row>
    <row r="16" spans="1:11" ht="16.5" thickBot="1" x14ac:dyDescent="0.3">
      <c r="A16" s="181"/>
      <c r="B16" s="182"/>
      <c r="C16" s="182"/>
      <c r="D16" s="182"/>
      <c r="E16" s="182"/>
      <c r="F16" s="182"/>
      <c r="G16" s="182"/>
      <c r="H16" s="156"/>
    </row>
    <row r="17" spans="1:11" ht="16.5" thickBot="1" x14ac:dyDescent="0.3">
      <c r="A17" s="25"/>
      <c r="B17" s="25"/>
      <c r="C17" s="25"/>
      <c r="D17" s="25">
        <f>SUM(D6:D16)</f>
        <v>240866</v>
      </c>
      <c r="E17" s="25"/>
      <c r="F17" s="25"/>
      <c r="G17" s="25"/>
      <c r="H17" s="59">
        <f>SUM(H6:H16)</f>
        <v>31027.960000000003</v>
      </c>
    </row>
    <row r="19" spans="1:11" ht="15.75" thickBot="1" x14ac:dyDescent="0.3"/>
    <row r="20" spans="1:11" ht="19.5" thickBot="1" x14ac:dyDescent="0.35">
      <c r="A20" s="245" t="s">
        <v>16</v>
      </c>
      <c r="B20" s="246"/>
      <c r="C20" s="247"/>
      <c r="G20" s="245" t="s">
        <v>17</v>
      </c>
      <c r="H20" s="246"/>
      <c r="I20" s="246"/>
      <c r="J20" s="247"/>
    </row>
    <row r="21" spans="1:11" ht="16.5" thickBot="1" x14ac:dyDescent="0.3">
      <c r="A21" s="191" t="s">
        <v>6</v>
      </c>
      <c r="B21" s="192" t="s">
        <v>7</v>
      </c>
      <c r="C21" s="192" t="s">
        <v>8</v>
      </c>
      <c r="D21" s="192" t="s">
        <v>18</v>
      </c>
      <c r="E21" s="195" t="s">
        <v>13</v>
      </c>
      <c r="F21" s="185"/>
      <c r="G21" s="196" t="s">
        <v>6</v>
      </c>
      <c r="H21" s="197" t="s">
        <v>7</v>
      </c>
      <c r="I21" s="197" t="s">
        <v>8</v>
      </c>
      <c r="J21" s="197" t="s">
        <v>18</v>
      </c>
      <c r="K21" s="198" t="s">
        <v>13</v>
      </c>
    </row>
    <row r="22" spans="1:11" ht="15.75" x14ac:dyDescent="0.25">
      <c r="A22" s="141">
        <v>45120</v>
      </c>
      <c r="B22" s="142">
        <v>6409662</v>
      </c>
      <c r="C22" s="142"/>
      <c r="D22" s="142">
        <v>140</v>
      </c>
      <c r="E22" s="146">
        <v>91.31</v>
      </c>
      <c r="G22" s="159">
        <v>45120</v>
      </c>
      <c r="H22" s="184" t="s">
        <v>38</v>
      </c>
      <c r="I22" s="157"/>
      <c r="J22" s="72">
        <v>1</v>
      </c>
      <c r="K22" s="73">
        <v>100.35</v>
      </c>
    </row>
    <row r="23" spans="1:11" ht="15.75" x14ac:dyDescent="0.25">
      <c r="A23" s="143">
        <v>45139</v>
      </c>
      <c r="B23" s="139">
        <v>6409662</v>
      </c>
      <c r="C23" s="140"/>
      <c r="D23" s="140">
        <v>76</v>
      </c>
      <c r="E23" s="147">
        <v>34.630000000000003</v>
      </c>
      <c r="G23" s="160">
        <v>45151</v>
      </c>
      <c r="H23" s="158">
        <v>10006054</v>
      </c>
      <c r="I23" s="185"/>
      <c r="J23" s="151">
        <v>2</v>
      </c>
      <c r="K23" s="152">
        <v>100.72</v>
      </c>
    </row>
    <row r="24" spans="1:11" ht="15.75" x14ac:dyDescent="0.25">
      <c r="A24" s="149">
        <v>45139</v>
      </c>
      <c r="B24" s="139">
        <v>20950211</v>
      </c>
      <c r="C24" s="139"/>
      <c r="D24" s="139">
        <v>60</v>
      </c>
      <c r="E24" s="147">
        <v>56.68</v>
      </c>
      <c r="G24" s="161">
        <v>45181</v>
      </c>
      <c r="H24" s="158">
        <v>10006054</v>
      </c>
      <c r="I24" s="151"/>
      <c r="J24" s="150">
        <v>1</v>
      </c>
      <c r="K24" s="153">
        <v>100.37</v>
      </c>
    </row>
    <row r="25" spans="1:11" ht="15.75" x14ac:dyDescent="0.25">
      <c r="A25" s="143">
        <v>45181</v>
      </c>
      <c r="B25" s="139">
        <v>20950211</v>
      </c>
      <c r="C25" s="140"/>
      <c r="D25" s="140">
        <v>157</v>
      </c>
      <c r="E25" s="147">
        <v>102.15</v>
      </c>
      <c r="G25" s="160">
        <v>45210</v>
      </c>
      <c r="H25" s="158">
        <v>10006054</v>
      </c>
      <c r="I25" s="150"/>
      <c r="J25" s="151">
        <v>453</v>
      </c>
      <c r="K25" s="152">
        <v>262.97000000000003</v>
      </c>
    </row>
    <row r="26" spans="1:11" ht="15.75" x14ac:dyDescent="0.25">
      <c r="A26" s="149">
        <v>45210</v>
      </c>
      <c r="B26" s="139">
        <v>20950211</v>
      </c>
      <c r="C26" s="139"/>
      <c r="D26" s="139">
        <v>177</v>
      </c>
      <c r="E26" s="147">
        <v>109.76</v>
      </c>
      <c r="G26" s="161"/>
      <c r="H26" s="158"/>
      <c r="I26" s="150"/>
      <c r="J26" s="150"/>
      <c r="K26" s="153"/>
    </row>
    <row r="27" spans="1:11" ht="15.75" x14ac:dyDescent="0.25">
      <c r="A27" s="143"/>
      <c r="B27" s="139"/>
      <c r="C27" s="140"/>
      <c r="D27" s="140"/>
      <c r="E27" s="147"/>
      <c r="G27" s="160"/>
      <c r="H27" s="158"/>
      <c r="I27" s="151"/>
      <c r="J27" s="151"/>
      <c r="K27" s="152"/>
    </row>
    <row r="28" spans="1:11" ht="15.75" x14ac:dyDescent="0.25">
      <c r="A28" s="149"/>
      <c r="B28" s="139"/>
      <c r="C28" s="139"/>
      <c r="D28" s="139"/>
      <c r="E28" s="147"/>
      <c r="G28" s="161"/>
      <c r="H28" s="158"/>
      <c r="I28" s="150"/>
      <c r="J28" s="150"/>
      <c r="K28" s="153"/>
    </row>
    <row r="29" spans="1:11" ht="15.75" x14ac:dyDescent="0.25">
      <c r="A29" s="143"/>
      <c r="B29" s="139"/>
      <c r="C29" s="140"/>
      <c r="D29" s="140"/>
      <c r="E29" s="147"/>
      <c r="G29" s="66"/>
      <c r="H29" s="158"/>
      <c r="I29" s="151"/>
      <c r="J29" s="151"/>
      <c r="K29" s="152"/>
    </row>
    <row r="30" spans="1:11" ht="15.75" x14ac:dyDescent="0.25">
      <c r="A30" s="149"/>
      <c r="B30" s="139"/>
      <c r="C30" s="139"/>
      <c r="D30" s="139"/>
      <c r="E30" s="147"/>
      <c r="G30" s="143"/>
      <c r="H30" s="158"/>
      <c r="I30" s="150"/>
      <c r="J30" s="150"/>
      <c r="K30" s="153"/>
    </row>
    <row r="31" spans="1:11" ht="16.5" thickBot="1" x14ac:dyDescent="0.3">
      <c r="A31" s="183"/>
      <c r="B31" s="182"/>
      <c r="C31" s="144"/>
      <c r="D31" s="144"/>
      <c r="E31" s="148"/>
      <c r="G31" s="68"/>
      <c r="H31" s="186"/>
      <c r="I31" s="187"/>
      <c r="J31" s="187"/>
      <c r="K31" s="188"/>
    </row>
    <row r="32" spans="1:11" ht="16.5" thickBot="1" x14ac:dyDescent="0.3">
      <c r="A32" s="25"/>
      <c r="B32" s="25"/>
      <c r="C32" s="25"/>
      <c r="D32" s="25">
        <f>SUM(D22:D31)</f>
        <v>610</v>
      </c>
      <c r="E32" s="59">
        <f>SUM(E22:E31)</f>
        <v>394.53</v>
      </c>
      <c r="G32" s="25"/>
      <c r="H32" s="25"/>
      <c r="I32" s="25"/>
      <c r="J32" s="251">
        <f>SUM(J22:J31)</f>
        <v>457</v>
      </c>
      <c r="K32" s="59">
        <f>SUM(K22:K31)</f>
        <v>564.41000000000008</v>
      </c>
    </row>
    <row r="33" spans="1:8" ht="15.75" thickBot="1" x14ac:dyDescent="0.3"/>
    <row r="34" spans="1:8" ht="19.5" thickBot="1" x14ac:dyDescent="0.35">
      <c r="F34" s="245" t="s">
        <v>24</v>
      </c>
      <c r="G34" s="246"/>
      <c r="H34" s="247"/>
    </row>
    <row r="35" spans="1:8" ht="26.25" thickBot="1" x14ac:dyDescent="0.3">
      <c r="F35" s="12" t="s">
        <v>25</v>
      </c>
      <c r="G35" s="19" t="s">
        <v>26</v>
      </c>
      <c r="H35" s="10" t="s">
        <v>27</v>
      </c>
    </row>
    <row r="36" spans="1:8" ht="19.5" thickBot="1" x14ac:dyDescent="0.35">
      <c r="A36" s="2" t="s">
        <v>23</v>
      </c>
      <c r="F36" s="118"/>
      <c r="G36" s="189"/>
      <c r="H36" s="190"/>
    </row>
    <row r="37" spans="1:8" ht="16.5" thickBot="1" x14ac:dyDescent="0.3">
      <c r="F37" s="25"/>
      <c r="G37" s="25"/>
      <c r="H37" s="59"/>
    </row>
    <row r="39" spans="1:8" x14ac:dyDescent="0.25">
      <c r="F39" s="230">
        <f>D32+J32</f>
        <v>1067</v>
      </c>
    </row>
  </sheetData>
  <mergeCells count="5">
    <mergeCell ref="A1:H1"/>
    <mergeCell ref="A3:C3"/>
    <mergeCell ref="A20:C20"/>
    <mergeCell ref="G20:J20"/>
    <mergeCell ref="F34:H3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663FB-9A70-4D9A-A3B9-177DAD62E000}">
  <dimension ref="A52:E59"/>
  <sheetViews>
    <sheetView tabSelected="1" workbookViewId="0">
      <selection activeCell="B60" sqref="B60"/>
    </sheetView>
  </sheetViews>
  <sheetFormatPr defaultRowHeight="15" x14ac:dyDescent="0.25"/>
  <sheetData>
    <row r="52" spans="1:5" ht="15.75" thickBot="1" x14ac:dyDescent="0.3"/>
    <row r="53" spans="1:5" x14ac:dyDescent="0.25">
      <c r="A53" s="249" t="s">
        <v>9</v>
      </c>
      <c r="B53" s="250"/>
      <c r="D53" s="249" t="s">
        <v>29</v>
      </c>
      <c r="E53" s="250"/>
    </row>
    <row r="54" spans="1:5" x14ac:dyDescent="0.25">
      <c r="A54" s="131" t="s">
        <v>30</v>
      </c>
      <c r="B54" s="132">
        <v>461875</v>
      </c>
      <c r="D54" s="131" t="s">
        <v>30</v>
      </c>
      <c r="E54" s="132">
        <v>28979</v>
      </c>
    </row>
    <row r="55" spans="1:5" x14ac:dyDescent="0.25">
      <c r="A55" s="131" t="s">
        <v>31</v>
      </c>
      <c r="B55" s="132">
        <v>443763</v>
      </c>
      <c r="D55" s="131" t="s">
        <v>31</v>
      </c>
      <c r="E55" s="132">
        <v>28143</v>
      </c>
    </row>
    <row r="56" spans="1:5" x14ac:dyDescent="0.25">
      <c r="A56" s="131" t="s">
        <v>32</v>
      </c>
      <c r="B56" s="132">
        <v>547267</v>
      </c>
      <c r="D56" s="131" t="s">
        <v>32</v>
      </c>
      <c r="E56" s="132">
        <f>24589+1702</f>
        <v>26291</v>
      </c>
    </row>
    <row r="57" spans="1:5" ht="15.75" thickBot="1" x14ac:dyDescent="0.3">
      <c r="A57" s="133" t="s">
        <v>33</v>
      </c>
      <c r="B57" s="134">
        <v>563428</v>
      </c>
      <c r="D57" s="133" t="s">
        <v>33</v>
      </c>
      <c r="E57" s="134">
        <v>34047</v>
      </c>
    </row>
    <row r="58" spans="1:5" x14ac:dyDescent="0.25">
      <c r="A58" s="228" t="s">
        <v>39</v>
      </c>
      <c r="B58" s="229">
        <v>678203</v>
      </c>
      <c r="D58" s="228" t="s">
        <v>39</v>
      </c>
      <c r="E58" s="229">
        <v>31310</v>
      </c>
    </row>
    <row r="59" spans="1:5" x14ac:dyDescent="0.25">
      <c r="A59" s="252" t="s">
        <v>41</v>
      </c>
      <c r="B59">
        <f>'2023-24'!D17</f>
        <v>240866</v>
      </c>
      <c r="D59" s="252" t="s">
        <v>41</v>
      </c>
      <c r="E59" s="230">
        <f>'2023-24'!F39</f>
        <v>1067</v>
      </c>
    </row>
  </sheetData>
  <mergeCells count="2">
    <mergeCell ref="A53:B53"/>
    <mergeCell ref="D53:E5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04EBF8-14A7-407C-932A-C933CDFF6C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D533BF-64EA-4752-AE04-357B3D1C5523}">
  <ds:schemaRefs>
    <ds:schemaRef ds:uri="http://purl.org/dc/elements/1.1/"/>
    <ds:schemaRef ds:uri="c7a0b038-488d-4e8c-829d-1a40a11dc355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0f288af6-7848-41d4-8427-0c10fc15b3a9"/>
    <ds:schemaRef ds:uri="http://www.w3.org/XML/1998/namespace"/>
    <ds:schemaRef ds:uri="http://schemas.microsoft.com/office/2006/documentManagement/types"/>
    <ds:schemaRef ds:uri="081e6064-04ba-4bb3-a74d-8438b8602cc3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29482E4-F043-4833-97C0-F5C066F1FB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2021-22</vt:lpstr>
      <vt:lpstr>2022-23</vt:lpstr>
      <vt:lpstr>2023-24</vt:lpstr>
      <vt:lpstr>Graph of Usage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Keck, Donald</dc:creator>
  <cp:keywords/>
  <dc:description/>
  <cp:lastModifiedBy>Nicole Schlieve</cp:lastModifiedBy>
  <cp:revision/>
  <cp:lastPrinted>2021-04-22T15:00:42Z</cp:lastPrinted>
  <dcterms:created xsi:type="dcterms:W3CDTF">2021-04-19T17:19:31Z</dcterms:created>
  <dcterms:modified xsi:type="dcterms:W3CDTF">2023-10-26T20:10:38Z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19824000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